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705" tabRatio="880" activeTab="1"/>
  </bookViews>
  <sheets>
    <sheet name="债权汇总表" sheetId="1" r:id="rId1"/>
    <sheet name="购房户" sheetId="2" r:id="rId2"/>
    <sheet name="职工" sheetId="3" r:id="rId3"/>
    <sheet name="非购房类" sheetId="4" r:id="rId4"/>
  </sheets>
  <definedNames>
    <definedName name="_xlnm.Print_Area" localSheetId="1">'购房户'!$A$1:$K$13</definedName>
    <definedName name="_xlnm.Print_Area" localSheetId="0">'债权汇总表'!$A$1:$H$12</definedName>
  </definedNames>
  <calcPr fullCalcOnLoad="1"/>
</workbook>
</file>

<file path=xl/sharedStrings.xml><?xml version="1.0" encoding="utf-8"?>
<sst xmlns="http://schemas.openxmlformats.org/spreadsheetml/2006/main" count="141" uniqueCount="112">
  <si>
    <t>序号</t>
  </si>
  <si>
    <t>债权人</t>
  </si>
  <si>
    <t>申报债权金额（元）</t>
  </si>
  <si>
    <t>备注</t>
  </si>
  <si>
    <t>不认定金额</t>
  </si>
  <si>
    <t>合计</t>
  </si>
  <si>
    <t>本金</t>
  </si>
  <si>
    <t>利息等损失</t>
  </si>
  <si>
    <t>沈梅蓉</t>
  </si>
  <si>
    <t>债权种类</t>
  </si>
  <si>
    <t>职工</t>
  </si>
  <si>
    <t>普通债权序号</t>
  </si>
  <si>
    <t>优先债权认定总金额</t>
  </si>
  <si>
    <t>普通债权认定总金额</t>
  </si>
  <si>
    <t>合计</t>
  </si>
  <si>
    <t>备注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</si>
  <si>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</si>
  <si>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</si>
  <si>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</si>
  <si>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</si>
  <si>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</si>
  <si>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</si>
  <si>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</si>
  <si>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</si>
  <si>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</si>
  <si>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员工</t>
  </si>
  <si>
    <t>78.1.</t>
  </si>
  <si>
    <t>会计</t>
  </si>
  <si>
    <t>12.3.~16.7.</t>
  </si>
  <si>
    <t>认定债权金额（元）</t>
  </si>
  <si>
    <t>不认定金额（元）</t>
  </si>
  <si>
    <t>备注</t>
  </si>
  <si>
    <t>申报债权金额</t>
  </si>
  <si>
    <t>审查认定金额</t>
  </si>
  <si>
    <t>序号</t>
  </si>
  <si>
    <t>购房类债权小计</t>
  </si>
  <si>
    <t>非购房类债权小计</t>
  </si>
  <si>
    <t>优先债权</t>
  </si>
  <si>
    <t>普通债权</t>
  </si>
  <si>
    <t>普通债权</t>
  </si>
  <si>
    <t>重整条件下对债务人的特定财产享有优先受偿的债权。</t>
  </si>
  <si>
    <t>无异议债权申报家数</t>
  </si>
  <si>
    <t>无异议债权申报金额</t>
  </si>
  <si>
    <t>申报序号</t>
  </si>
  <si>
    <t>连带债权人</t>
  </si>
  <si>
    <t>购房房号</t>
  </si>
  <si>
    <t>重整条件下认定债权金额（元）</t>
  </si>
  <si>
    <t>不认定债权金额（元）</t>
  </si>
  <si>
    <t>备注</t>
  </si>
  <si>
    <t>对特定财产享有的优先债权</t>
  </si>
  <si>
    <t>普通债权</t>
  </si>
  <si>
    <t>施美婷</t>
  </si>
  <si>
    <t>26-705+805</t>
  </si>
  <si>
    <t>26-905+1005</t>
  </si>
  <si>
    <t>薛玉珍</t>
  </si>
  <si>
    <t>26-305+405</t>
  </si>
  <si>
    <t>沈建荣</t>
  </si>
  <si>
    <t>74.7.</t>
  </si>
  <si>
    <t>10.5~16.7.</t>
  </si>
  <si>
    <t>李阳阳</t>
  </si>
  <si>
    <t>85.3.</t>
  </si>
  <si>
    <t>09.8.~16.7</t>
  </si>
  <si>
    <t>黄瑞英</t>
  </si>
  <si>
    <t>75.9.</t>
  </si>
  <si>
    <t>09.3~16.7</t>
  </si>
  <si>
    <t>张洁</t>
  </si>
  <si>
    <t>86.12.</t>
  </si>
  <si>
    <t>扣除16年6、7月份社保个人承担部分，个人所得税由债权人自行申报。且依（2017）苏05民终1771号二审判决书认定</t>
  </si>
  <si>
    <t>扣除16年6、7月份社保个人承担部分，个人所得税由债权人自行申报。且依（2017）苏05民终1772号二审判决书认定</t>
  </si>
  <si>
    <t>扣除16年6、7月份社保个人承担部分，个人所得税由债权人自行申报。且依（2017）苏05民终1773号二审判决书认定</t>
  </si>
  <si>
    <t>未签订劳动合同二倍工资差额</t>
  </si>
  <si>
    <t>32-901</t>
  </si>
  <si>
    <t>26-506+606</t>
  </si>
  <si>
    <t>26-706+806</t>
  </si>
  <si>
    <t>26-1305+1405</t>
  </si>
  <si>
    <t>补充申报未签订劳动合同二倍工资差额。参照（2017）苏05民终1774号二审判决书认定</t>
  </si>
  <si>
    <t>非购房类债权</t>
  </si>
  <si>
    <t>郭金鑫、周条珍</t>
  </si>
  <si>
    <t>序号</t>
  </si>
  <si>
    <t>总计</t>
  </si>
  <si>
    <t>未申报，依（2016）苏0583民初字15147号民事判决书，判决合同无效认定</t>
  </si>
  <si>
    <t>未申报，依（2016）苏0583民初字15146号民事判决书，判决合同无效认定</t>
  </si>
  <si>
    <t>书面确认</t>
  </si>
  <si>
    <t>书面确认</t>
  </si>
  <si>
    <t>申报序号</t>
  </si>
  <si>
    <t>3、非购房类债权</t>
  </si>
  <si>
    <t>1、购房债权</t>
  </si>
  <si>
    <t>购房债权</t>
  </si>
  <si>
    <t>职工债权</t>
  </si>
  <si>
    <t>依2017苏05民终2803号二审判决书判决合同无效认定</t>
  </si>
  <si>
    <t>上海公信融资担保有限公司</t>
  </si>
  <si>
    <t>补17</t>
  </si>
  <si>
    <t>普14</t>
  </si>
  <si>
    <t>补</t>
  </si>
  <si>
    <t>补13</t>
  </si>
  <si>
    <t>补14</t>
  </si>
  <si>
    <t>孟娟</t>
  </si>
  <si>
    <t xml:space="preserve">陈彩华  </t>
  </si>
  <si>
    <t>郑洋</t>
  </si>
  <si>
    <t>上海馥地融资性担保有限责任公司</t>
  </si>
  <si>
    <t>职工债权不计家数</t>
  </si>
  <si>
    <t>1、购房户</t>
  </si>
  <si>
    <t>2、职工债权</t>
  </si>
  <si>
    <t>170719补充申报，已缴补充申报审查费用，书面确认债权。</t>
  </si>
  <si>
    <t>扣除16年6、7月份社保个人承担部分，个人所得税由债权人自行申报。且依（2017）苏05民终1774号二审判决书认定</t>
  </si>
  <si>
    <t>依(2015)沪01民终4500号民事判决书认定</t>
  </si>
  <si>
    <t>（截止日期2017年09月11日）</t>
  </si>
  <si>
    <t>一、购房类债权</t>
  </si>
  <si>
    <t>二、非购房类债权</t>
  </si>
  <si>
    <t>昆山力天投资发展有限公司第二批7家无异议债权汇总表</t>
  </si>
  <si>
    <t>一、购房类债权分类表</t>
  </si>
  <si>
    <t>二、非购房类债权分类表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</si>
</sst>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\ #,##0;\-&quot;￥&quot;\ #,##0"/>
    <numFmt numFmtId="185" formatCode="&quot;￥&quot;\ #,##0;[Red]\-&quot;￥&quot;\ #,##0"/>
    <numFmt numFmtId="186" formatCode="&quot;￥&quot;\ #,##0.00;\-&quot;￥&quot;\ #,##0.00"/>
    <numFmt numFmtId="187" formatCode="&quot;￥&quot;\ #,##0.00;[Red]\-&quot;￥&quot;\ #,##0.00"/>
    <numFmt numFmtId="188" formatCode="_-&quot;￥&quot;\ * #,##0_-;\-&quot;￥&quot;\ * #,##0_-;_-&quot;￥&quot;\ * &quot;-&quot;_-;_-@_-"/>
    <numFmt numFmtId="189" formatCode="_-&quot;￥&quot;\ * #,##0.00_-;\-&quot;￥&quot;\ * #,##0.00_-;_-&quot;￥&quot;\ * &quot;-&quot;??_-;_-@_-"/>
    <numFmt numFmtId="190" formatCode="0_);[Red]\(0\)"/>
    <numFmt numFmtId="191" formatCode="#,##0.00_ "/>
    <numFmt numFmtId="192" formatCode="0_ "/>
    <numFmt numFmtId="193" formatCode="0_ ;[Red]\-0\ "/>
    <numFmt numFmtId="194" formatCode="#,##0_ "/>
    <numFmt numFmtId="195" formatCode="yyyy/m/d;@"/>
    <numFmt numFmtId="196" formatCode="0;_懿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"/>
    <numFmt numFmtId="202" formatCode="#,##0.0_ "/>
    <numFmt numFmtId="203" formatCode="0.0_ "/>
    <numFmt numFmtId="204" formatCode="0.00_ "/>
    <numFmt numFmtId="205" formatCode="0;_䀀"/>
    <numFmt numFmtId="206" formatCode="0.00_);[Red]\(0.00\)"/>
    <numFmt numFmtId="207" formatCode="0.0"/>
    <numFmt numFmtId="208" formatCode="0.000"/>
    <numFmt numFmtId="209" formatCode="0.000_ "/>
    <numFmt numFmtId="210" formatCode="#,##0.000_ "/>
    <numFmt numFmtId="211" formatCode="#,##0.0000_ "/>
    <numFmt numFmtId="212" formatCode="mmm\-yyyy"/>
    <numFmt numFmtId="213" formatCode="0.E+00"/>
    <numFmt numFmtId="214" formatCode="_ * #,##0.0_ ;_ * \-#,##0.0_ ;_ * &quot;-&quot;??_ ;_ @_ "/>
    <numFmt numFmtId="215" formatCode="_ * #,##0_ ;_ * \-#,##0_ ;_ * &quot;-&quot;??_ ;_ @_ "/>
  </numFmts>
  <fonts count="40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color indexed="8"/>
      <name val="仿宋"/>
      <family val="3"/>
    </font>
    <font>
      <b/>
      <sz val="16"/>
      <color indexed="8"/>
      <name val="仿宋"/>
      <family val="2"/>
    </font>
    <font>
      <b/>
      <sz val="2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8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0" fillId="2" borderId="8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31" fillId="3" borderId="5" applyNumberFormat="0" applyAlignment="0" applyProtection="0"/>
    <xf numFmtId="0" fontId="26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4" fillId="9" borderId="10" xfId="398" applyFont="1" applyFill="1" applyBorder="1" applyAlignment="1">
      <alignment horizontal="center" vertical="center" wrapText="1"/>
      <protection/>
    </xf>
    <xf numFmtId="0" fontId="4" fillId="9" borderId="10" xfId="398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204" fontId="18" fillId="0" borderId="0" xfId="0" applyNumberFormat="1" applyFont="1" applyBorder="1" applyAlignment="1">
      <alignment vertical="center" wrapText="1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9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91" fontId="17" fillId="0" borderId="10" xfId="0" applyNumberFormat="1" applyFont="1" applyBorder="1" applyAlignment="1">
      <alignment vertical="center"/>
    </xf>
    <xf numFmtId="191" fontId="17" fillId="0" borderId="10" xfId="0" applyNumberFormat="1" applyFont="1" applyBorder="1" applyAlignment="1">
      <alignment horizontal="right" vertical="center"/>
    </xf>
    <xf numFmtId="0" fontId="17" fillId="6" borderId="10" xfId="0" applyFont="1" applyFill="1" applyBorder="1" applyAlignment="1">
      <alignment horizontal="center" vertical="center"/>
    </xf>
    <xf numFmtId="191" fontId="17" fillId="6" borderId="10" xfId="0" applyNumberFormat="1" applyFont="1" applyFill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0" xfId="0" applyNumberFormat="1" applyFont="1" applyFill="1" applyBorder="1" applyAlignment="1">
      <alignment horizontal="center" vertical="center"/>
    </xf>
    <xf numFmtId="191" fontId="34" fillId="2" borderId="10" xfId="0" applyNumberFormat="1" applyFont="1" applyFill="1" applyBorder="1" applyAlignment="1">
      <alignment vertical="center"/>
    </xf>
    <xf numFmtId="191" fontId="34" fillId="2" borderId="10" xfId="0" applyNumberFormat="1" applyFont="1" applyFill="1" applyBorder="1" applyAlignment="1">
      <alignment horizontal="right" vertical="center"/>
    </xf>
    <xf numFmtId="194" fontId="34" fillId="6" borderId="10" xfId="0" applyNumberFormat="1" applyFont="1" applyFill="1" applyBorder="1" applyAlignment="1">
      <alignment horizontal="center" vertical="center"/>
    </xf>
    <xf numFmtId="191" fontId="34" fillId="6" borderId="10" xfId="0" applyNumberFormat="1" applyFont="1" applyFill="1" applyBorder="1" applyAlignment="1">
      <alignment vertical="center"/>
    </xf>
    <xf numFmtId="0" fontId="17" fillId="9" borderId="10" xfId="0" applyNumberFormat="1" applyFont="1" applyFill="1" applyBorder="1" applyAlignment="1">
      <alignment horizontal="center" vertical="center"/>
    </xf>
    <xf numFmtId="191" fontId="17" fillId="9" borderId="10" xfId="0" applyNumberFormat="1" applyFont="1" applyFill="1" applyBorder="1" applyAlignment="1">
      <alignment vertical="center"/>
    </xf>
    <xf numFmtId="204" fontId="7" fillId="9" borderId="10" xfId="0" applyNumberFormat="1" applyFont="1" applyFill="1" applyBorder="1" applyAlignment="1">
      <alignment horizontal="center" vertical="center" wrapText="1"/>
    </xf>
    <xf numFmtId="0" fontId="1" fillId="9" borderId="10" xfId="398" applyFont="1" applyFill="1" applyBorder="1" applyAlignment="1">
      <alignment horizontal="center" vertical="center" wrapText="1"/>
      <protection/>
    </xf>
    <xf numFmtId="0" fontId="3" fillId="9" borderId="10" xfId="398" applyFont="1" applyFill="1" applyBorder="1" applyAlignment="1">
      <alignment horizontal="center" vertical="center" wrapText="1"/>
      <protection/>
    </xf>
    <xf numFmtId="204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3" fontId="17" fillId="2" borderId="10" xfId="0" applyNumberFormat="1" applyFont="1" applyFill="1" applyBorder="1" applyAlignment="1">
      <alignment vertical="center"/>
    </xf>
    <xf numFmtId="0" fontId="17" fillId="9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204" fontId="17" fillId="9" borderId="10" xfId="0" applyNumberFormat="1" applyFont="1" applyFill="1" applyBorder="1" applyAlignment="1">
      <alignment vertical="center" wrapText="1"/>
    </xf>
    <xf numFmtId="204" fontId="17" fillId="9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204" fontId="17" fillId="2" borderId="10" xfId="0" applyNumberFormat="1" applyFont="1" applyFill="1" applyBorder="1" applyAlignment="1">
      <alignment vertical="center" wrapText="1"/>
    </xf>
    <xf numFmtId="204" fontId="36" fillId="2" borderId="10" xfId="0" applyNumberFormat="1" applyFont="1" applyFill="1" applyBorder="1" applyAlignment="1">
      <alignment vertical="center" wrapText="1"/>
    </xf>
    <xf numFmtId="49" fontId="17" fillId="2" borderId="10" xfId="376" applyNumberFormat="1" applyFont="1" applyFill="1" applyBorder="1" applyAlignment="1">
      <alignment horizontal="center" vertical="center"/>
      <protection/>
    </xf>
    <xf numFmtId="49" fontId="34" fillId="2" borderId="10" xfId="376" applyNumberFormat="1" applyFont="1" applyFill="1" applyBorder="1" applyAlignment="1">
      <alignment horizontal="center" vertical="center" wrapText="1"/>
      <protection/>
    </xf>
    <xf numFmtId="215" fontId="17" fillId="2" borderId="10" xfId="508" applyNumberFormat="1" applyFont="1" applyFill="1" applyBorder="1" applyAlignment="1">
      <alignment horizontal="right" vertical="center"/>
    </xf>
    <xf numFmtId="0" fontId="1" fillId="0" borderId="10" xfId="398" applyFont="1" applyBorder="1" applyAlignment="1">
      <alignment vertical="center" wrapText="1"/>
      <protection/>
    </xf>
    <xf numFmtId="206" fontId="1" fillId="0" borderId="10" xfId="398" applyNumberFormat="1" applyFont="1" applyBorder="1" applyAlignment="1">
      <alignment horizontal="right" vertical="center" wrapText="1"/>
      <protection/>
    </xf>
    <xf numFmtId="206" fontId="1" fillId="0" borderId="10" xfId="398" applyNumberFormat="1" applyFont="1" applyBorder="1" applyAlignment="1">
      <alignment horizontal="right" vertical="center" wrapText="1"/>
      <protection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9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10" xfId="398" applyFont="1" applyBorder="1" applyAlignment="1">
      <alignment horizontal="center" vertical="center" wrapText="1"/>
      <protection/>
    </xf>
    <xf numFmtId="0" fontId="38" fillId="0" borderId="10" xfId="398" applyFont="1" applyBorder="1" applyAlignment="1">
      <alignment horizontal="center" vertical="center" wrapText="1"/>
      <protection/>
    </xf>
    <xf numFmtId="0" fontId="1" fillId="0" borderId="10" xfId="398" applyFont="1" applyBorder="1" applyAlignment="1">
      <alignment horizontal="center" vertical="center" wrapText="1"/>
      <protection/>
    </xf>
    <xf numFmtId="0" fontId="3" fillId="0" borderId="10" xfId="398" applyFont="1" applyBorder="1" applyAlignment="1">
      <alignment horizontal="left" vertical="center" wrapText="1"/>
      <protection/>
    </xf>
    <xf numFmtId="0" fontId="38" fillId="0" borderId="10" xfId="398" applyFont="1" applyBorder="1" applyAlignment="1">
      <alignment horizontal="center" vertical="center" wrapText="1"/>
      <protection/>
    </xf>
    <xf numFmtId="0" fontId="1" fillId="0" borderId="10" xfId="398" applyFont="1" applyBorder="1" applyAlignment="1">
      <alignment horizontal="center" vertical="center" wrapText="1"/>
      <protection/>
    </xf>
    <xf numFmtId="0" fontId="5" fillId="9" borderId="10" xfId="398" applyFont="1" applyFill="1" applyBorder="1" applyAlignment="1">
      <alignment horizontal="center" vertical="center" wrapText="1"/>
      <protection/>
    </xf>
    <xf numFmtId="204" fontId="5" fillId="9" borderId="10" xfId="398" applyNumberFormat="1" applyFont="1" applyFill="1" applyBorder="1" applyAlignment="1">
      <alignment horizontal="right" vertical="center" wrapText="1"/>
      <protection/>
    </xf>
    <xf numFmtId="0" fontId="33" fillId="9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204" fontId="7" fillId="9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04" fontId="17" fillId="9" borderId="10" xfId="0" applyNumberFormat="1" applyFont="1" applyFill="1" applyBorder="1" applyAlignment="1">
      <alignment horizontal="center" vertical="center" wrapText="1"/>
    </xf>
    <xf numFmtId="0" fontId="17" fillId="9" borderId="1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0" xfId="398" applyFont="1" applyBorder="1" applyAlignment="1">
      <alignment horizontal="center" vertical="center"/>
      <protection/>
    </xf>
    <xf numFmtId="0" fontId="1" fillId="9" borderId="10" xfId="398" applyFill="1" applyBorder="1" applyAlignment="1">
      <alignment horizontal="center" vertical="center" wrapText="1"/>
      <protection/>
    </xf>
    <xf numFmtId="0" fontId="1" fillId="9" borderId="10" xfId="398" applyFill="1" applyBorder="1" applyAlignment="1">
      <alignment vertical="center"/>
      <protection/>
    </xf>
    <xf numFmtId="0" fontId="4" fillId="9" borderId="10" xfId="398" applyFont="1" applyFill="1" applyBorder="1" applyAlignment="1">
      <alignment horizontal="center" vertical="center" wrapText="1"/>
      <protection/>
    </xf>
    <xf numFmtId="0" fontId="14" fillId="9" borderId="10" xfId="398" applyFont="1" applyFill="1" applyBorder="1" applyAlignment="1">
      <alignment horizontal="center" vertical="center" wrapText="1"/>
      <protection/>
    </xf>
    <xf numFmtId="0" fontId="6" fillId="9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好 2" xfId="452"/>
    <cellStyle name="好 3" xfId="453"/>
    <cellStyle name="好 4" xfId="454"/>
    <cellStyle name="好 5" xfId="455"/>
    <cellStyle name="好 6" xfId="456"/>
    <cellStyle name="好 7" xfId="457"/>
    <cellStyle name="好 8" xfId="458"/>
    <cellStyle name="汇总" xfId="459"/>
    <cellStyle name="汇总 2" xfId="460"/>
    <cellStyle name="汇总 3" xfId="461"/>
    <cellStyle name="汇总 4" xfId="462"/>
    <cellStyle name="汇总 5" xfId="463"/>
    <cellStyle name="汇总 6" xfId="464"/>
    <cellStyle name="汇总 7" xfId="465"/>
    <cellStyle name="汇总 8" xfId="466"/>
    <cellStyle name="Currency" xfId="467"/>
    <cellStyle name="Currency [0]" xfId="468"/>
    <cellStyle name="计算" xfId="469"/>
    <cellStyle name="计算 2" xfId="470"/>
    <cellStyle name="计算 3" xfId="471"/>
    <cellStyle name="计算 4" xfId="472"/>
    <cellStyle name="计算 5" xfId="473"/>
    <cellStyle name="计算 6" xfId="474"/>
    <cellStyle name="计算 7" xfId="475"/>
    <cellStyle name="计算 8" xfId="476"/>
    <cellStyle name="检查单元格" xfId="477"/>
    <cellStyle name="检查单元格 2" xfId="478"/>
    <cellStyle name="检查单元格 3" xfId="479"/>
    <cellStyle name="检查单元格 4" xfId="480"/>
    <cellStyle name="检查单元格 5" xfId="481"/>
    <cellStyle name="检查单元格 6" xfId="482"/>
    <cellStyle name="检查单元格 7" xfId="483"/>
    <cellStyle name="检查单元格 8" xfId="484"/>
    <cellStyle name="解释性文本 2" xfId="485"/>
    <cellStyle name="解释性文本 3" xfId="486"/>
    <cellStyle name="解释性文本 4" xfId="487"/>
    <cellStyle name="解释性文本 5" xfId="488"/>
    <cellStyle name="解释性文本 6" xfId="489"/>
    <cellStyle name="解释性文本 7" xfId="490"/>
    <cellStyle name="解释性文本 8" xfId="491"/>
    <cellStyle name="警告文本" xfId="492"/>
    <cellStyle name="警告文本 2" xfId="493"/>
    <cellStyle name="警告文本 3" xfId="494"/>
    <cellStyle name="警告文本 4" xfId="495"/>
    <cellStyle name="警告文本 5" xfId="496"/>
    <cellStyle name="警告文本 6" xfId="497"/>
    <cellStyle name="警告文本 7" xfId="498"/>
    <cellStyle name="警告文本 8" xfId="499"/>
    <cellStyle name="链接单元格" xfId="500"/>
    <cellStyle name="链接单元格 2" xfId="501"/>
    <cellStyle name="链接单元格 3" xfId="502"/>
    <cellStyle name="链接单元格 4" xfId="503"/>
    <cellStyle name="链接单元格 5" xfId="504"/>
    <cellStyle name="链接单元格 6" xfId="505"/>
    <cellStyle name="链接单元格 7" xfId="506"/>
    <cellStyle name="链接单元格 8" xfId="507"/>
    <cellStyle name="Comma" xfId="508"/>
    <cellStyle name="千位分隔 10" xfId="509"/>
    <cellStyle name="千位分隔 11" xfId="510"/>
    <cellStyle name="千位分隔 12" xfId="511"/>
    <cellStyle name="千位分隔 13" xfId="512"/>
    <cellStyle name="千位分隔 14" xfId="513"/>
    <cellStyle name="千位分隔 15" xfId="514"/>
    <cellStyle name="千位分隔 16" xfId="515"/>
    <cellStyle name="千位分隔 17" xfId="516"/>
    <cellStyle name="千位分隔 18" xfId="517"/>
    <cellStyle name="千位分隔 19" xfId="518"/>
    <cellStyle name="千位分隔 2" xfId="519"/>
    <cellStyle name="千位分隔 20" xfId="520"/>
    <cellStyle name="千位分隔 21" xfId="521"/>
    <cellStyle name="千位分隔 22" xfId="522"/>
    <cellStyle name="千位分隔 23" xfId="523"/>
    <cellStyle name="千位分隔 24" xfId="524"/>
    <cellStyle name="千位分隔 25" xfId="525"/>
    <cellStyle name="千位分隔 26" xfId="526"/>
    <cellStyle name="千位分隔 27" xfId="527"/>
    <cellStyle name="千位分隔 3" xfId="528"/>
    <cellStyle name="千位分隔 4" xfId="529"/>
    <cellStyle name="千位分隔 5" xfId="530"/>
    <cellStyle name="千位分隔 6" xfId="531"/>
    <cellStyle name="千位分隔 7" xfId="532"/>
    <cellStyle name="千位分隔 8" xfId="533"/>
    <cellStyle name="千位分隔 9" xfId="534"/>
    <cellStyle name="Comma [0]" xfId="535"/>
    <cellStyle name="强调文字颜色 1" xfId="536"/>
    <cellStyle name="强调文字颜色 1 2" xfId="537"/>
    <cellStyle name="强调文字颜色 1 3" xfId="538"/>
    <cellStyle name="强调文字颜色 1 4" xfId="539"/>
    <cellStyle name="强调文字颜色 1 5" xfId="540"/>
    <cellStyle name="强调文字颜色 1 6" xfId="541"/>
    <cellStyle name="强调文字颜色 1 7" xfId="542"/>
    <cellStyle name="强调文字颜色 1 8" xfId="543"/>
    <cellStyle name="强调文字颜色 2" xfId="544"/>
    <cellStyle name="强调文字颜色 2 2" xfId="545"/>
    <cellStyle name="强调文字颜色 2 3" xfId="546"/>
    <cellStyle name="强调文字颜色 2 4" xfId="547"/>
    <cellStyle name="强调文字颜色 2 5" xfId="548"/>
    <cellStyle name="强调文字颜色 2 6" xfId="549"/>
    <cellStyle name="强调文字颜色 2 7" xfId="550"/>
    <cellStyle name="强调文字颜色 2 8" xfId="551"/>
    <cellStyle name="强调文字颜色 3" xfId="552"/>
    <cellStyle name="强调文字颜色 3 2" xfId="553"/>
    <cellStyle name="强调文字颜色 3 3" xfId="554"/>
    <cellStyle name="强调文字颜色 3 4" xfId="555"/>
    <cellStyle name="强调文字颜色 3 5" xfId="556"/>
    <cellStyle name="强调文字颜色 3 6" xfId="557"/>
    <cellStyle name="强调文字颜色 3 7" xfId="558"/>
    <cellStyle name="强调文字颜色 3 8" xfId="559"/>
    <cellStyle name="强调文字颜色 4" xfId="560"/>
    <cellStyle name="强调文字颜色 4 2" xfId="561"/>
    <cellStyle name="强调文字颜色 4 3" xfId="562"/>
    <cellStyle name="强调文字颜色 4 4" xfId="563"/>
    <cellStyle name="强调文字颜色 4 5" xfId="564"/>
    <cellStyle name="强调文字颜色 4 6" xfId="565"/>
    <cellStyle name="强调文字颜色 4 7" xfId="566"/>
    <cellStyle name="强调文字颜色 4 8" xfId="567"/>
    <cellStyle name="强调文字颜色 5" xfId="568"/>
    <cellStyle name="强调文字颜色 5 2" xfId="569"/>
    <cellStyle name="强调文字颜色 5 3" xfId="570"/>
    <cellStyle name="强调文字颜色 5 4" xfId="571"/>
    <cellStyle name="强调文字颜色 5 5" xfId="572"/>
    <cellStyle name="强调文字颜色 5 6" xfId="573"/>
    <cellStyle name="强调文字颜色 5 7" xfId="574"/>
    <cellStyle name="强调文字颜色 5 8" xfId="575"/>
    <cellStyle name="强调文字颜色 6" xfId="576"/>
    <cellStyle name="强调文字颜色 6 2" xfId="577"/>
    <cellStyle name="强调文字颜色 6 3" xfId="578"/>
    <cellStyle name="强调文字颜色 6 4" xfId="579"/>
    <cellStyle name="强调文字颜色 6 5" xfId="580"/>
    <cellStyle name="强调文字颜色 6 6" xfId="581"/>
    <cellStyle name="强调文字颜色 6 7" xfId="582"/>
    <cellStyle name="强调文字颜色 6 8" xfId="583"/>
    <cellStyle name="适中 2" xfId="584"/>
    <cellStyle name="适中 3" xfId="585"/>
    <cellStyle name="适中 4" xfId="586"/>
    <cellStyle name="适中 5" xfId="587"/>
    <cellStyle name="适中 6" xfId="588"/>
    <cellStyle name="适中 7" xfId="589"/>
    <cellStyle name="适中 8" xfId="590"/>
    <cellStyle name="输出" xfId="591"/>
    <cellStyle name="输出 2" xfId="592"/>
    <cellStyle name="输出 3" xfId="593"/>
    <cellStyle name="输出 4" xfId="594"/>
    <cellStyle name="输出 5" xfId="595"/>
    <cellStyle name="输出 6" xfId="596"/>
    <cellStyle name="输出 7" xfId="597"/>
    <cellStyle name="输出 8" xfId="598"/>
    <cellStyle name="输入" xfId="599"/>
    <cellStyle name="输入 2" xfId="600"/>
    <cellStyle name="输入 3" xfId="601"/>
    <cellStyle name="输入 4" xfId="602"/>
    <cellStyle name="输入 5" xfId="603"/>
    <cellStyle name="输入 6" xfId="604"/>
    <cellStyle name="输入 7" xfId="605"/>
    <cellStyle name="输入 8" xfId="606"/>
    <cellStyle name="说明文本" xfId="607"/>
    <cellStyle name="无色" xfId="608"/>
    <cellStyle name="Followed Hyperlink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="80" zoomScaleNormal="80" zoomScaleSheetLayoutView="75" workbookViewId="0" topLeftCell="A1">
      <pane xSplit="2" ySplit="4" topLeftCell="C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8.875" defaultRowHeight="13.5"/>
  <cols>
    <col min="1" max="1" width="6.875" style="0" bestFit="1" customWidth="1"/>
    <col min="2" max="2" width="23.125" style="0" customWidth="1"/>
    <col min="3" max="3" width="9.875" style="0" bestFit="1" customWidth="1"/>
    <col min="4" max="4" width="28.375" style="0" bestFit="1" customWidth="1"/>
    <col min="5" max="5" width="28.375" style="0" customWidth="1"/>
    <col min="6" max="6" width="27.00390625" style="0" customWidth="1"/>
    <col min="7" max="7" width="24.375" style="1" customWidth="1"/>
    <col min="8" max="8" width="34.125" style="0" customWidth="1"/>
  </cols>
  <sheetData>
    <row r="1" spans="1:8" ht="56.25" customHeight="1">
      <c r="A1" s="81" t="s">
        <v>109</v>
      </c>
      <c r="B1" s="81"/>
      <c r="C1" s="81"/>
      <c r="D1" s="81"/>
      <c r="E1" s="81"/>
      <c r="F1" s="81"/>
      <c r="G1" s="81"/>
      <c r="H1" s="81"/>
    </row>
    <row r="2" spans="1:8" ht="29.25" customHeight="1">
      <c r="A2" s="85" t="s">
        <v>106</v>
      </c>
      <c r="B2" s="85"/>
      <c r="C2" s="85"/>
      <c r="D2" s="85"/>
      <c r="E2" s="85"/>
      <c r="F2" s="85"/>
      <c r="G2" s="85"/>
      <c r="H2" s="85"/>
    </row>
    <row r="3" spans="1:8" ht="56.25" customHeight="1">
      <c r="A3" s="82" t="s">
        <v>107</v>
      </c>
      <c r="B3" s="82"/>
      <c r="C3" s="82"/>
      <c r="D3" s="82"/>
      <c r="E3" s="82"/>
      <c r="F3" s="82"/>
      <c r="G3" s="82"/>
      <c r="H3" s="82"/>
    </row>
    <row r="4" spans="1:8" ht="78" customHeight="1">
      <c r="A4" s="22" t="s">
        <v>0</v>
      </c>
      <c r="B4" s="22" t="s">
        <v>9</v>
      </c>
      <c r="C4" s="22" t="s">
        <v>41</v>
      </c>
      <c r="D4" s="22" t="s">
        <v>42</v>
      </c>
      <c r="E4" s="22" t="s">
        <v>12</v>
      </c>
      <c r="F4" s="22" t="s">
        <v>13</v>
      </c>
      <c r="G4" s="22" t="s">
        <v>4</v>
      </c>
      <c r="H4" s="22" t="s">
        <v>15</v>
      </c>
    </row>
    <row r="5" spans="1:8" ht="74.25" customHeight="1">
      <c r="A5" s="23">
        <v>1</v>
      </c>
      <c r="B5" s="23" t="s">
        <v>87</v>
      </c>
      <c r="C5" s="23">
        <f>'购房户'!A12</f>
        <v>3</v>
      </c>
      <c r="D5" s="24">
        <f>'购房户'!F13</f>
        <v>11824950</v>
      </c>
      <c r="E5" s="25">
        <f>'购房户'!H12</f>
        <v>559390</v>
      </c>
      <c r="F5" s="25">
        <f>'购房户'!I12</f>
        <v>0</v>
      </c>
      <c r="G5" s="25">
        <f>D5-F5-E5</f>
        <v>11265560</v>
      </c>
      <c r="H5" s="62" t="s">
        <v>40</v>
      </c>
    </row>
    <row r="6" spans="1:8" s="3" customFormat="1" ht="45.75" customHeight="1">
      <c r="A6" s="84" t="s">
        <v>35</v>
      </c>
      <c r="B6" s="84"/>
      <c r="C6" s="26">
        <f>SUM(C5:C5)</f>
        <v>3</v>
      </c>
      <c r="D6" s="27">
        <f>SUM(D5:D5)</f>
        <v>11824950</v>
      </c>
      <c r="E6" s="27">
        <f>SUM(E5:E5)</f>
        <v>559390</v>
      </c>
      <c r="F6" s="27">
        <f>SUM(F5:F5)</f>
        <v>0</v>
      </c>
      <c r="G6" s="27">
        <f>SUM(G5:G5)</f>
        <v>11265560</v>
      </c>
      <c r="H6" s="63"/>
    </row>
    <row r="7" spans="1:8" ht="57" customHeight="1">
      <c r="A7" s="83" t="s">
        <v>108</v>
      </c>
      <c r="B7" s="83"/>
      <c r="C7" s="83"/>
      <c r="D7" s="83"/>
      <c r="E7" s="83"/>
      <c r="F7" s="83"/>
      <c r="G7" s="83"/>
      <c r="H7" s="83"/>
    </row>
    <row r="8" spans="1:8" ht="74.25" customHeight="1">
      <c r="A8" s="22" t="s">
        <v>0</v>
      </c>
      <c r="B8" s="22" t="s">
        <v>9</v>
      </c>
      <c r="C8" s="22" t="s">
        <v>41</v>
      </c>
      <c r="D8" s="22" t="s">
        <v>42</v>
      </c>
      <c r="E8" s="22" t="s">
        <v>12</v>
      </c>
      <c r="F8" s="22" t="s">
        <v>13</v>
      </c>
      <c r="G8" s="22" t="s">
        <v>4</v>
      </c>
      <c r="H8" s="22" t="s">
        <v>15</v>
      </c>
    </row>
    <row r="9" spans="1:8" ht="45.75" customHeight="1">
      <c r="A9" s="23">
        <v>2</v>
      </c>
      <c r="B9" s="23" t="s">
        <v>88</v>
      </c>
      <c r="C9" s="28"/>
      <c r="D9" s="24">
        <f>'职工'!J11</f>
        <v>396272.5</v>
      </c>
      <c r="E9" s="25">
        <f>'职工'!K11</f>
        <v>394005.95999999996</v>
      </c>
      <c r="F9" s="25">
        <v>0</v>
      </c>
      <c r="G9" s="25">
        <f>'职工'!L11</f>
        <v>2266.540000000001</v>
      </c>
      <c r="H9" s="64" t="s">
        <v>100</v>
      </c>
    </row>
    <row r="10" spans="1:8" s="4" customFormat="1" ht="54.75" customHeight="1">
      <c r="A10" s="29">
        <v>3</v>
      </c>
      <c r="B10" s="29" t="s">
        <v>76</v>
      </c>
      <c r="C10" s="30">
        <f>'非购房类'!A9</f>
        <v>4</v>
      </c>
      <c r="D10" s="31">
        <f>'非购房类'!D9+'非购房类'!E9</f>
        <v>60399671.95</v>
      </c>
      <c r="E10" s="31">
        <f>'非购房类'!F9</f>
        <v>0</v>
      </c>
      <c r="F10" s="32">
        <f>'非购房类'!G9</f>
        <v>34212325.42</v>
      </c>
      <c r="G10" s="32">
        <f>'非购房类'!H9</f>
        <v>26187346.53</v>
      </c>
      <c r="H10" s="64"/>
    </row>
    <row r="11" spans="1:8" s="4" customFormat="1" ht="37.5" customHeight="1">
      <c r="A11" s="80" t="s">
        <v>36</v>
      </c>
      <c r="B11" s="80"/>
      <c r="C11" s="33">
        <f>SUM(C9:C10)</f>
        <v>4</v>
      </c>
      <c r="D11" s="34">
        <f>SUM(D9:D10)</f>
        <v>60795944.45</v>
      </c>
      <c r="E11" s="34">
        <f>SUM(E9:E10)</f>
        <v>394005.95999999996</v>
      </c>
      <c r="F11" s="34">
        <f>SUM(F9:F10)</f>
        <v>34212325.42</v>
      </c>
      <c r="G11" s="34">
        <f>SUM(G9:G10)</f>
        <v>26189613.07</v>
      </c>
      <c r="H11" s="65"/>
    </row>
    <row r="12" spans="1:8" ht="40.5" customHeight="1">
      <c r="A12" s="79" t="s">
        <v>14</v>
      </c>
      <c r="B12" s="79"/>
      <c r="C12" s="35">
        <f>C11+C6</f>
        <v>7</v>
      </c>
      <c r="D12" s="36">
        <f>D11+D6</f>
        <v>72620894.45</v>
      </c>
      <c r="E12" s="36">
        <f>E11+E6</f>
        <v>953395.96</v>
      </c>
      <c r="F12" s="36">
        <f>F11+F6</f>
        <v>34212325.42</v>
      </c>
      <c r="G12" s="36">
        <f>G11+G6</f>
        <v>37455173.07</v>
      </c>
      <c r="H12" s="66"/>
    </row>
  </sheetData>
  <sheetProtection/>
  <mergeCells count="7">
    <mergeCell ref="A12:B12"/>
    <mergeCell ref="A11:B11"/>
    <mergeCell ref="A1:H1"/>
    <mergeCell ref="A3:H3"/>
    <mergeCell ref="A7:H7"/>
    <mergeCell ref="A6:B6"/>
    <mergeCell ref="A2:H2"/>
  </mergeCells>
  <printOptions/>
  <pageMargins left="0.71" right="0.43000000000000005" top="0.7500000000000001" bottom="0.7500000000000001" header="0.31" footer="0.31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75" zoomScaleNormal="75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K1"/>
    </sheetView>
  </sheetViews>
  <sheetFormatPr defaultColWidth="8.875" defaultRowHeight="39.75" customHeight="1"/>
  <cols>
    <col min="1" max="1" width="8.875" style="21" customWidth="1"/>
    <col min="2" max="2" width="6.50390625" style="11" bestFit="1" customWidth="1"/>
    <col min="3" max="3" width="11.75390625" style="21" customWidth="1"/>
    <col min="4" max="4" width="11.00390625" style="11" customWidth="1"/>
    <col min="5" max="5" width="20.125" style="12" customWidth="1"/>
    <col min="6" max="6" width="22.625" style="14" customWidth="1"/>
    <col min="7" max="7" width="19.50390625" style="14" customWidth="1"/>
    <col min="8" max="8" width="23.625" style="14" customWidth="1"/>
    <col min="9" max="9" width="20.50390625" style="14" customWidth="1"/>
    <col min="10" max="10" width="21.625" style="14" customWidth="1"/>
    <col min="11" max="11" width="39.00390625" style="14" customWidth="1"/>
    <col min="12" max="16384" width="8.875" style="11" customWidth="1"/>
  </cols>
  <sheetData>
    <row r="1" spans="1:11" ht="39.75" customHeight="1">
      <c r="A1" s="68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9.75" customHeight="1">
      <c r="A2" s="70" t="s">
        <v>86</v>
      </c>
      <c r="B2" s="44" t="s">
        <v>101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13" customFormat="1" ht="51" customHeight="1">
      <c r="A3" s="91" t="s">
        <v>78</v>
      </c>
      <c r="B3" s="91" t="s">
        <v>43</v>
      </c>
      <c r="C3" s="91" t="s">
        <v>1</v>
      </c>
      <c r="D3" s="91" t="s">
        <v>44</v>
      </c>
      <c r="E3" s="91" t="s">
        <v>45</v>
      </c>
      <c r="F3" s="92" t="s">
        <v>2</v>
      </c>
      <c r="G3" s="92"/>
      <c r="H3" s="92" t="s">
        <v>46</v>
      </c>
      <c r="I3" s="92"/>
      <c r="J3" s="92" t="s">
        <v>47</v>
      </c>
      <c r="K3" s="91" t="s">
        <v>48</v>
      </c>
    </row>
    <row r="4" spans="1:11" s="13" customFormat="1" ht="51" customHeight="1">
      <c r="A4" s="91"/>
      <c r="B4" s="91"/>
      <c r="C4" s="91"/>
      <c r="D4" s="91"/>
      <c r="E4" s="91"/>
      <c r="F4" s="37" t="s">
        <v>6</v>
      </c>
      <c r="G4" s="37" t="s">
        <v>7</v>
      </c>
      <c r="H4" s="37" t="s">
        <v>49</v>
      </c>
      <c r="I4" s="37" t="s">
        <v>50</v>
      </c>
      <c r="J4" s="93"/>
      <c r="K4" s="93"/>
    </row>
    <row r="5" spans="1:11" ht="51" customHeight="1">
      <c r="A5" s="88">
        <v>1</v>
      </c>
      <c r="B5" s="88">
        <v>494</v>
      </c>
      <c r="C5" s="88" t="s">
        <v>51</v>
      </c>
      <c r="D5" s="88" t="s">
        <v>54</v>
      </c>
      <c r="E5" s="47" t="s">
        <v>52</v>
      </c>
      <c r="F5" s="48">
        <v>1805458</v>
      </c>
      <c r="G5" s="48"/>
      <c r="H5" s="48">
        <v>0</v>
      </c>
      <c r="I5" s="48">
        <v>0</v>
      </c>
      <c r="J5" s="40">
        <f aca="true" t="shared" si="0" ref="J5:J11">F5+G5-H5-I5</f>
        <v>1805458</v>
      </c>
      <c r="K5" s="41" t="s">
        <v>89</v>
      </c>
    </row>
    <row r="6" spans="1:11" ht="51" customHeight="1">
      <c r="A6" s="88"/>
      <c r="B6" s="88"/>
      <c r="C6" s="88"/>
      <c r="D6" s="88"/>
      <c r="E6" s="47" t="s">
        <v>53</v>
      </c>
      <c r="F6" s="48">
        <v>1824665</v>
      </c>
      <c r="G6" s="48"/>
      <c r="H6" s="48">
        <v>0</v>
      </c>
      <c r="I6" s="48">
        <v>0</v>
      </c>
      <c r="J6" s="40">
        <f t="shared" si="0"/>
        <v>1824665</v>
      </c>
      <c r="K6" s="41" t="s">
        <v>89</v>
      </c>
    </row>
    <row r="7" spans="1:11" ht="51" customHeight="1">
      <c r="A7" s="88"/>
      <c r="B7" s="88"/>
      <c r="C7" s="88"/>
      <c r="D7" s="89"/>
      <c r="E7" s="47" t="s">
        <v>55</v>
      </c>
      <c r="F7" s="48">
        <v>1728630</v>
      </c>
      <c r="G7" s="48"/>
      <c r="H7" s="48">
        <v>0</v>
      </c>
      <c r="I7" s="48">
        <v>0</v>
      </c>
      <c r="J7" s="40">
        <f t="shared" si="0"/>
        <v>1728630</v>
      </c>
      <c r="K7" s="41" t="s">
        <v>89</v>
      </c>
    </row>
    <row r="8" spans="1:11" ht="51" customHeight="1">
      <c r="A8" s="67">
        <v>2</v>
      </c>
      <c r="B8" s="90"/>
      <c r="C8" s="88" t="s">
        <v>77</v>
      </c>
      <c r="D8" s="90"/>
      <c r="E8" s="29" t="s">
        <v>72</v>
      </c>
      <c r="F8" s="42">
        <v>2019124</v>
      </c>
      <c r="G8" s="49"/>
      <c r="H8" s="42">
        <v>0</v>
      </c>
      <c r="I8" s="48">
        <v>0</v>
      </c>
      <c r="J8" s="40">
        <f t="shared" si="0"/>
        <v>2019124</v>
      </c>
      <c r="K8" s="86" t="s">
        <v>81</v>
      </c>
    </row>
    <row r="9" spans="1:11" ht="51" customHeight="1">
      <c r="A9" s="88"/>
      <c r="B9" s="90"/>
      <c r="C9" s="88"/>
      <c r="D9" s="90"/>
      <c r="E9" s="29" t="s">
        <v>73</v>
      </c>
      <c r="F9" s="42">
        <v>2063018</v>
      </c>
      <c r="G9" s="49"/>
      <c r="H9" s="42">
        <v>0</v>
      </c>
      <c r="I9" s="48">
        <v>0</v>
      </c>
      <c r="J9" s="40">
        <f t="shared" si="0"/>
        <v>2063018</v>
      </c>
      <c r="K9" s="87"/>
    </row>
    <row r="10" spans="1:11" ht="60.75" customHeight="1">
      <c r="A10" s="88"/>
      <c r="B10" s="90"/>
      <c r="C10" s="88"/>
      <c r="D10" s="90"/>
      <c r="E10" s="29" t="s">
        <v>74</v>
      </c>
      <c r="F10" s="42">
        <v>1824665</v>
      </c>
      <c r="G10" s="49"/>
      <c r="H10" s="42">
        <v>0</v>
      </c>
      <c r="I10" s="48">
        <v>0</v>
      </c>
      <c r="J10" s="40">
        <f t="shared" si="0"/>
        <v>1824665</v>
      </c>
      <c r="K10" s="41" t="s">
        <v>80</v>
      </c>
    </row>
    <row r="11" spans="1:11" ht="51" customHeight="1">
      <c r="A11" s="47">
        <v>3</v>
      </c>
      <c r="B11" s="47" t="s">
        <v>93</v>
      </c>
      <c r="C11" s="50" t="s">
        <v>96</v>
      </c>
      <c r="D11" s="47" t="s">
        <v>97</v>
      </c>
      <c r="E11" s="51" t="s">
        <v>71</v>
      </c>
      <c r="F11" s="52">
        <v>559390</v>
      </c>
      <c r="G11" s="49"/>
      <c r="H11" s="52">
        <v>559390</v>
      </c>
      <c r="I11" s="49"/>
      <c r="J11" s="40">
        <f t="shared" si="0"/>
        <v>0</v>
      </c>
      <c r="K11" s="41" t="s">
        <v>103</v>
      </c>
    </row>
    <row r="12" spans="1:11" s="17" customFormat="1" ht="51" customHeight="1">
      <c r="A12" s="43">
        <v>3</v>
      </c>
      <c r="B12" s="43"/>
      <c r="C12" s="95" t="s">
        <v>5</v>
      </c>
      <c r="D12" s="95"/>
      <c r="E12" s="43"/>
      <c r="F12" s="45">
        <f>SUM(F5:F11)</f>
        <v>11824950</v>
      </c>
      <c r="G12" s="45">
        <f>SUM(G5:G11)</f>
        <v>0</v>
      </c>
      <c r="H12" s="45">
        <f>SUM(H5:H11)</f>
        <v>559390</v>
      </c>
      <c r="I12" s="45">
        <f>SUM(I5:I11)</f>
        <v>0</v>
      </c>
      <c r="J12" s="45">
        <f>SUM(J5:J11)</f>
        <v>11265560</v>
      </c>
      <c r="K12" s="45"/>
    </row>
    <row r="13" spans="1:11" ht="51" customHeight="1">
      <c r="A13" s="94" t="s">
        <v>79</v>
      </c>
      <c r="B13" s="93"/>
      <c r="C13" s="93"/>
      <c r="D13" s="93"/>
      <c r="E13" s="93"/>
      <c r="F13" s="94">
        <f>SUM(F12:G12)</f>
        <v>11824950</v>
      </c>
      <c r="G13" s="94"/>
      <c r="H13" s="94">
        <f>SUM(H12:I12)</f>
        <v>559390</v>
      </c>
      <c r="I13" s="94"/>
      <c r="J13" s="46">
        <f>SUM(J12)</f>
        <v>11265560</v>
      </c>
      <c r="K13" s="46"/>
    </row>
    <row r="14" ht="39.75" customHeight="1">
      <c r="E14" s="11"/>
    </row>
    <row r="15" ht="39.75" customHeight="1">
      <c r="E15" s="11"/>
    </row>
    <row r="16" ht="39.75" customHeight="1">
      <c r="E16" s="11"/>
    </row>
    <row r="17" ht="39.75" customHeight="1">
      <c r="E17" s="11"/>
    </row>
    <row r="18" ht="39.75" customHeight="1">
      <c r="E18" s="11"/>
    </row>
    <row r="19" ht="39.75" customHeight="1">
      <c r="E19" s="11"/>
    </row>
    <row r="20" ht="39.75" customHeight="1">
      <c r="E20" s="11"/>
    </row>
    <row r="21" ht="39.75" customHeight="1">
      <c r="E21" s="11"/>
    </row>
    <row r="22" ht="39.75" customHeight="1">
      <c r="E22" s="11"/>
    </row>
    <row r="23" ht="39.75" customHeight="1">
      <c r="E23" s="11"/>
    </row>
    <row r="24" ht="39.75" customHeight="1">
      <c r="E24" s="11"/>
    </row>
    <row r="25" ht="39.75" customHeight="1">
      <c r="E25" s="11"/>
    </row>
    <row r="26" ht="39.75" customHeight="1">
      <c r="E26" s="11"/>
    </row>
    <row r="27" ht="39.75" customHeight="1">
      <c r="E27" s="11"/>
    </row>
    <row r="28" ht="39.75" customHeight="1">
      <c r="E28" s="11"/>
    </row>
    <row r="29" ht="39.75" customHeight="1">
      <c r="E29" s="11"/>
    </row>
    <row r="30" ht="39.75" customHeight="1">
      <c r="E30" s="11"/>
    </row>
    <row r="31" ht="39.75" customHeight="1">
      <c r="E31" s="11"/>
    </row>
    <row r="32" ht="39.75" customHeight="1">
      <c r="E32" s="11"/>
    </row>
    <row r="33" ht="39.75" customHeight="1">
      <c r="E33" s="11"/>
    </row>
    <row r="34" ht="39.75" customHeight="1">
      <c r="E34" s="11"/>
    </row>
    <row r="35" ht="39.75" customHeight="1">
      <c r="E35" s="11"/>
    </row>
    <row r="36" ht="39.75" customHeight="1">
      <c r="E36" s="11"/>
    </row>
    <row r="37" ht="39.75" customHeight="1">
      <c r="E37" s="11"/>
    </row>
    <row r="38" ht="39.75" customHeight="1">
      <c r="E38" s="11"/>
    </row>
    <row r="39" ht="39.75" customHeight="1">
      <c r="E39" s="11"/>
    </row>
    <row r="40" ht="39.75" customHeight="1">
      <c r="E40" s="11"/>
    </row>
    <row r="41" ht="39.75" customHeight="1">
      <c r="E41" s="11"/>
    </row>
    <row r="42" ht="39.75" customHeight="1">
      <c r="E42" s="11"/>
    </row>
    <row r="43" ht="39.75" customHeight="1">
      <c r="E43" s="11"/>
    </row>
    <row r="44" ht="39.75" customHeight="1">
      <c r="E44" s="11"/>
    </row>
    <row r="45" ht="39.75" customHeight="1">
      <c r="E45" s="11"/>
    </row>
    <row r="46" ht="39.75" customHeight="1">
      <c r="E46" s="11"/>
    </row>
    <row r="47" ht="39.75" customHeight="1">
      <c r="E47" s="11"/>
    </row>
    <row r="48" ht="39.75" customHeight="1">
      <c r="E48" s="11"/>
    </row>
    <row r="49" ht="39.75" customHeight="1">
      <c r="E49" s="11"/>
    </row>
    <row r="50" ht="39.75" customHeight="1">
      <c r="E50" s="11"/>
    </row>
    <row r="51" ht="39.75" customHeight="1">
      <c r="E51" s="11"/>
    </row>
    <row r="52" ht="39.75" customHeight="1">
      <c r="E52" s="11"/>
    </row>
    <row r="53" ht="39.75" customHeight="1">
      <c r="E53" s="11"/>
    </row>
    <row r="54" ht="39.75" customHeight="1">
      <c r="E54" s="11"/>
    </row>
    <row r="55" ht="39.75" customHeight="1">
      <c r="E55" s="11"/>
    </row>
    <row r="56" ht="39.75" customHeight="1">
      <c r="E56" s="11"/>
    </row>
    <row r="57" ht="39.75" customHeight="1">
      <c r="E57" s="11"/>
    </row>
    <row r="58" ht="39.75" customHeight="1">
      <c r="E58" s="11"/>
    </row>
    <row r="59" ht="39.75" customHeight="1">
      <c r="E59" s="11"/>
    </row>
    <row r="60" ht="39.75" customHeight="1">
      <c r="E60" s="11"/>
    </row>
    <row r="61" ht="39.75" customHeight="1">
      <c r="E61" s="11"/>
    </row>
    <row r="62" ht="39.75" customHeight="1">
      <c r="E62" s="11"/>
    </row>
    <row r="63" ht="39.75" customHeight="1">
      <c r="E63" s="11"/>
    </row>
    <row r="64" ht="39.75" customHeight="1">
      <c r="E64" s="11"/>
    </row>
    <row r="65" ht="39.75" customHeight="1">
      <c r="E65" s="11"/>
    </row>
    <row r="66" ht="39.75" customHeight="1">
      <c r="E66" s="11"/>
    </row>
    <row r="67" ht="39.75" customHeight="1">
      <c r="E67" s="11"/>
    </row>
    <row r="68" ht="39.75" customHeight="1">
      <c r="E68" s="11"/>
    </row>
    <row r="69" ht="39.75" customHeight="1">
      <c r="E69" s="11"/>
    </row>
    <row r="70" ht="39.75" customHeight="1">
      <c r="E70" s="11"/>
    </row>
    <row r="71" ht="39.75" customHeight="1">
      <c r="E71" s="11"/>
    </row>
    <row r="72" ht="39.75" customHeight="1">
      <c r="E72" s="11"/>
    </row>
    <row r="73" ht="39.75" customHeight="1">
      <c r="E73" s="11"/>
    </row>
    <row r="74" ht="39.75" customHeight="1">
      <c r="E74" s="11"/>
    </row>
    <row r="75" ht="39.75" customHeight="1">
      <c r="E75" s="11"/>
    </row>
    <row r="76" ht="39.75" customHeight="1">
      <c r="E76" s="11"/>
    </row>
    <row r="77" ht="39.75" customHeight="1">
      <c r="E77" s="11"/>
    </row>
    <row r="78" ht="39.75" customHeight="1">
      <c r="E78" s="11"/>
    </row>
    <row r="79" ht="39.75" customHeight="1">
      <c r="E79" s="11"/>
    </row>
    <row r="80" ht="39.75" customHeight="1">
      <c r="E80" s="11"/>
    </row>
    <row r="81" ht="39.75" customHeight="1">
      <c r="E81" s="11"/>
    </row>
    <row r="82" ht="39.75" customHeight="1">
      <c r="E82" s="11"/>
    </row>
    <row r="83" ht="39.75" customHeight="1">
      <c r="E83" s="11"/>
    </row>
    <row r="84" ht="39.75" customHeight="1">
      <c r="E84" s="11"/>
    </row>
    <row r="85" ht="39.75" customHeight="1">
      <c r="E85" s="11"/>
    </row>
    <row r="86" ht="39.75" customHeight="1">
      <c r="E86" s="11"/>
    </row>
    <row r="87" ht="39.75" customHeight="1">
      <c r="E87" s="11"/>
    </row>
    <row r="88" ht="39.75" customHeight="1">
      <c r="E88" s="11"/>
    </row>
    <row r="89" ht="39.75" customHeight="1">
      <c r="E89" s="11"/>
    </row>
    <row r="90" ht="39.75" customHeight="1">
      <c r="E90" s="11"/>
    </row>
    <row r="91" ht="39.75" customHeight="1">
      <c r="E91" s="11"/>
    </row>
    <row r="92" ht="39.75" customHeight="1">
      <c r="E92" s="11"/>
    </row>
    <row r="93" ht="39.75" customHeight="1">
      <c r="E93" s="11"/>
    </row>
    <row r="94" ht="39.75" customHeight="1">
      <c r="E94" s="11"/>
    </row>
    <row r="95" ht="39.75" customHeight="1">
      <c r="E95" s="11"/>
    </row>
    <row r="96" ht="39.75" customHeight="1">
      <c r="E96" s="11"/>
    </row>
    <row r="97" ht="39.75" customHeight="1">
      <c r="E97" s="11"/>
    </row>
    <row r="98" ht="39.75" customHeight="1">
      <c r="E98" s="11"/>
    </row>
    <row r="99" ht="39.75" customHeight="1">
      <c r="E99" s="11"/>
    </row>
    <row r="100" ht="39.75" customHeight="1">
      <c r="E100" s="11"/>
    </row>
    <row r="101" ht="39.75" customHeight="1">
      <c r="E101" s="11"/>
    </row>
  </sheetData>
  <sheetProtection/>
  <mergeCells count="24">
    <mergeCell ref="A13:E13"/>
    <mergeCell ref="A8:A10"/>
    <mergeCell ref="C8:C10"/>
    <mergeCell ref="A1:K1"/>
    <mergeCell ref="A2:K2"/>
    <mergeCell ref="A5:A7"/>
    <mergeCell ref="F13:G13"/>
    <mergeCell ref="H13:I13"/>
    <mergeCell ref="C12:D12"/>
    <mergeCell ref="K3:K4"/>
    <mergeCell ref="A3:A4"/>
    <mergeCell ref="J3:J4"/>
    <mergeCell ref="F3:G3"/>
    <mergeCell ref="H3:I3"/>
    <mergeCell ref="E3:E4"/>
    <mergeCell ref="D3:D4"/>
    <mergeCell ref="B3:B4"/>
    <mergeCell ref="C3:C4"/>
    <mergeCell ref="K8:K9"/>
    <mergeCell ref="D5:D7"/>
    <mergeCell ref="D8:D10"/>
    <mergeCell ref="B8:B10"/>
    <mergeCell ref="B5:B7"/>
    <mergeCell ref="C5:C7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:M2"/>
    </sheetView>
  </sheetViews>
  <sheetFormatPr defaultColWidth="8.875" defaultRowHeight="13.5"/>
  <cols>
    <col min="4" max="4" width="6.625" style="0" customWidth="1"/>
    <col min="5" max="5" width="6.375" style="0" customWidth="1"/>
    <col min="6" max="6" width="11.00390625" style="0" customWidth="1"/>
    <col min="7" max="7" width="16.625" style="0" bestFit="1" customWidth="1"/>
    <col min="8" max="8" width="15.00390625" style="0" customWidth="1"/>
    <col min="9" max="9" width="13.50390625" style="0" customWidth="1"/>
    <col min="10" max="10" width="14.125" style="0" customWidth="1"/>
    <col min="11" max="11" width="16.50390625" style="0" customWidth="1"/>
    <col min="12" max="12" width="13.875" style="0" customWidth="1"/>
    <col min="13" max="13" width="41.125" style="0" customWidth="1"/>
  </cols>
  <sheetData>
    <row r="1" spans="1:13" ht="45" customHeight="1">
      <c r="A1" s="96" t="s">
        <v>111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37.5" customHeight="1">
      <c r="A2" s="98" t="s">
        <v>102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52.5" customHeight="1">
      <c r="A3" s="101" t="s">
        <v>0</v>
      </c>
      <c r="B3" s="101" t="s">
        <v>84</v>
      </c>
      <c r="C3" s="102" t="s">
        <v>10</v>
      </c>
      <c r="D3" s="102"/>
      <c r="E3" s="102"/>
      <c r="F3" s="102"/>
      <c r="G3" s="101" t="s">
        <v>32</v>
      </c>
      <c r="H3" s="101"/>
      <c r="I3" s="101"/>
      <c r="J3" s="101"/>
      <c r="K3" s="101" t="s">
        <v>33</v>
      </c>
      <c r="L3" s="102"/>
      <c r="M3" s="101" t="s">
        <v>3</v>
      </c>
    </row>
    <row r="4" spans="1:13" ht="41.25" customHeight="1">
      <c r="A4" s="101"/>
      <c r="B4" s="101"/>
      <c r="C4" s="102"/>
      <c r="D4" s="102"/>
      <c r="E4" s="102"/>
      <c r="F4" s="102"/>
      <c r="G4" s="7" t="s">
        <v>16</v>
      </c>
      <c r="H4" s="7" t="s">
        <v>17</v>
      </c>
      <c r="I4" s="38" t="s">
        <v>70</v>
      </c>
      <c r="J4" s="7" t="s">
        <v>5</v>
      </c>
      <c r="K4" s="8" t="s">
        <v>18</v>
      </c>
      <c r="L4" s="8" t="s">
        <v>4</v>
      </c>
      <c r="M4" s="101"/>
    </row>
    <row r="5" spans="1:13" ht="33" customHeight="1">
      <c r="A5" s="102"/>
      <c r="B5" s="102"/>
      <c r="C5" s="7" t="s">
        <v>19</v>
      </c>
      <c r="D5" s="7" t="s">
        <v>20</v>
      </c>
      <c r="E5" s="38" t="s">
        <v>21</v>
      </c>
      <c r="F5" s="38" t="s">
        <v>22</v>
      </c>
      <c r="G5" s="39" t="s">
        <v>23</v>
      </c>
      <c r="H5" s="39" t="s">
        <v>24</v>
      </c>
      <c r="I5" s="39" t="s">
        <v>24</v>
      </c>
      <c r="J5" s="39" t="s">
        <v>24</v>
      </c>
      <c r="K5" s="39" t="s">
        <v>23</v>
      </c>
      <c r="L5" s="39" t="s">
        <v>23</v>
      </c>
      <c r="M5" s="102"/>
    </row>
    <row r="6" spans="1:13" ht="52.5" customHeight="1">
      <c r="A6" s="71">
        <v>1</v>
      </c>
      <c r="B6" s="72">
        <v>9</v>
      </c>
      <c r="C6" s="73" t="s">
        <v>8</v>
      </c>
      <c r="D6" s="53" t="s">
        <v>26</v>
      </c>
      <c r="E6" s="53" t="s">
        <v>27</v>
      </c>
      <c r="F6" s="53" t="s">
        <v>28</v>
      </c>
      <c r="G6" s="54">
        <v>0</v>
      </c>
      <c r="H6" s="54">
        <v>0</v>
      </c>
      <c r="I6" s="54">
        <v>33000</v>
      </c>
      <c r="J6" s="54">
        <f>SUM(G6:I6)</f>
        <v>33000</v>
      </c>
      <c r="K6" s="54">
        <f>J6</f>
        <v>33000</v>
      </c>
      <c r="L6" s="55">
        <f>J6-K6</f>
        <v>0</v>
      </c>
      <c r="M6" s="74" t="s">
        <v>75</v>
      </c>
    </row>
    <row r="7" spans="1:13" ht="52.5" customHeight="1">
      <c r="A7" s="71">
        <v>2</v>
      </c>
      <c r="B7" s="75">
        <v>11</v>
      </c>
      <c r="C7" s="76" t="s">
        <v>56</v>
      </c>
      <c r="D7" s="53" t="s">
        <v>57</v>
      </c>
      <c r="E7" s="53" t="s">
        <v>25</v>
      </c>
      <c r="F7" s="53" t="s">
        <v>58</v>
      </c>
      <c r="G7" s="55">
        <v>23859</v>
      </c>
      <c r="H7" s="55">
        <v>51694.5</v>
      </c>
      <c r="I7" s="55">
        <v>44000</v>
      </c>
      <c r="J7" s="55">
        <f>SUM(G7:I7)</f>
        <v>119553.5</v>
      </c>
      <c r="K7" s="55">
        <v>119014.84</v>
      </c>
      <c r="L7" s="55">
        <f>J7-K7</f>
        <v>538.6600000000035</v>
      </c>
      <c r="M7" s="74" t="s">
        <v>104</v>
      </c>
    </row>
    <row r="8" spans="1:13" ht="52.5" customHeight="1">
      <c r="A8" s="71">
        <v>3</v>
      </c>
      <c r="B8" s="75">
        <v>12</v>
      </c>
      <c r="C8" s="76" t="s">
        <v>59</v>
      </c>
      <c r="D8" s="53" t="s">
        <v>60</v>
      </c>
      <c r="E8" s="53" t="s">
        <v>25</v>
      </c>
      <c r="F8" s="53" t="s">
        <v>61</v>
      </c>
      <c r="G8" s="55">
        <v>7900</v>
      </c>
      <c r="H8" s="55">
        <v>26019</v>
      </c>
      <c r="I8" s="55">
        <v>31900</v>
      </c>
      <c r="J8" s="55">
        <f>SUM(G8:I8)</f>
        <v>65819</v>
      </c>
      <c r="K8" s="55">
        <v>65361.62</v>
      </c>
      <c r="L8" s="55">
        <f>J8-K8</f>
        <v>457.3799999999974</v>
      </c>
      <c r="M8" s="74" t="s">
        <v>67</v>
      </c>
    </row>
    <row r="9" spans="1:13" ht="52.5" customHeight="1">
      <c r="A9" s="71">
        <v>4</v>
      </c>
      <c r="B9" s="75">
        <v>13</v>
      </c>
      <c r="C9" s="76" t="s">
        <v>62</v>
      </c>
      <c r="D9" s="53" t="s">
        <v>63</v>
      </c>
      <c r="E9" s="53" t="s">
        <v>25</v>
      </c>
      <c r="F9" s="53" t="s">
        <v>64</v>
      </c>
      <c r="G9" s="55">
        <v>22734</v>
      </c>
      <c r="H9" s="55">
        <v>56835</v>
      </c>
      <c r="I9" s="55">
        <v>46200</v>
      </c>
      <c r="J9" s="55">
        <f>SUM(G9:I9)</f>
        <v>125769</v>
      </c>
      <c r="K9" s="55">
        <v>125006.7</v>
      </c>
      <c r="L9" s="55">
        <f>J9-K9</f>
        <v>762.3000000000029</v>
      </c>
      <c r="M9" s="74" t="s">
        <v>68</v>
      </c>
    </row>
    <row r="10" spans="1:13" s="18" customFormat="1" ht="52.5" customHeight="1">
      <c r="A10" s="71">
        <v>5</v>
      </c>
      <c r="B10" s="75">
        <v>14</v>
      </c>
      <c r="C10" s="76" t="s">
        <v>65</v>
      </c>
      <c r="D10" s="53" t="s">
        <v>66</v>
      </c>
      <c r="E10" s="53" t="s">
        <v>25</v>
      </c>
      <c r="F10" s="53" t="s">
        <v>61</v>
      </c>
      <c r="G10" s="55">
        <v>13600</v>
      </c>
      <c r="H10" s="55">
        <v>35231</v>
      </c>
      <c r="I10" s="55">
        <v>36300</v>
      </c>
      <c r="J10" s="55">
        <f>SUM(G10:I10)</f>
        <v>85131</v>
      </c>
      <c r="K10" s="55">
        <v>84622.8</v>
      </c>
      <c r="L10" s="55">
        <f>J10-K10</f>
        <v>508.1999999999971</v>
      </c>
      <c r="M10" s="74" t="s">
        <v>69</v>
      </c>
    </row>
    <row r="11" spans="1:13" ht="18.75">
      <c r="A11" s="77">
        <v>5</v>
      </c>
      <c r="B11" s="77"/>
      <c r="C11" s="99" t="s">
        <v>5</v>
      </c>
      <c r="D11" s="100"/>
      <c r="E11" s="100"/>
      <c r="F11" s="100"/>
      <c r="G11" s="78">
        <f>SUM(G7:G10)</f>
        <v>68093</v>
      </c>
      <c r="H11" s="78">
        <f>SUM(H7:H10)</f>
        <v>169779.5</v>
      </c>
      <c r="I11" s="78"/>
      <c r="J11" s="78">
        <f>SUM(J7:J10)</f>
        <v>396272.5</v>
      </c>
      <c r="K11" s="78">
        <f>SUM(K7:K10)</f>
        <v>394005.95999999996</v>
      </c>
      <c r="L11" s="78">
        <f>SUM(L7:L10)</f>
        <v>2266.540000000001</v>
      </c>
      <c r="M11" s="8"/>
    </row>
  </sheetData>
  <sheetProtection/>
  <mergeCells count="9">
    <mergeCell ref="A1:M1"/>
    <mergeCell ref="A2:M2"/>
    <mergeCell ref="C11:F11"/>
    <mergeCell ref="B3:B5"/>
    <mergeCell ref="M3:M5"/>
    <mergeCell ref="C3:F4"/>
    <mergeCell ref="A3:A5"/>
    <mergeCell ref="G3:J3"/>
    <mergeCell ref="K3:L3"/>
  </mergeCells>
  <printOptions/>
  <pageMargins left="0.7" right="0.7" top="0.75" bottom="0.75" header="0.3" footer="0.3"/>
  <pageSetup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8.875" defaultRowHeight="13.5"/>
  <cols>
    <col min="1" max="1" width="7.00390625" style="2" customWidth="1"/>
    <col min="2" max="2" width="6.50390625" style="0" customWidth="1"/>
    <col min="3" max="3" width="16.875" style="2" customWidth="1"/>
    <col min="4" max="4" width="18.50390625" style="0" bestFit="1" customWidth="1"/>
    <col min="5" max="5" width="15.625" style="0" customWidth="1"/>
    <col min="6" max="6" width="14.75390625" style="0" bestFit="1" customWidth="1"/>
    <col min="7" max="7" width="17.00390625" style="0" bestFit="1" customWidth="1"/>
    <col min="8" max="8" width="18.50390625" style="0" bestFit="1" customWidth="1"/>
    <col min="9" max="9" width="23.00390625" style="0" customWidth="1"/>
  </cols>
  <sheetData>
    <row r="1" spans="1:9" ht="42" customHeight="1">
      <c r="A1" s="104" t="s">
        <v>111</v>
      </c>
      <c r="B1" s="104"/>
      <c r="C1" s="104"/>
      <c r="D1" s="104"/>
      <c r="E1" s="104"/>
      <c r="F1" s="104"/>
      <c r="G1" s="104"/>
      <c r="H1" s="104"/>
      <c r="I1" s="104"/>
    </row>
    <row r="2" spans="1:9" ht="45" customHeight="1">
      <c r="A2" s="106" t="s">
        <v>85</v>
      </c>
      <c r="B2" s="82"/>
      <c r="C2" s="82"/>
      <c r="D2" s="82"/>
      <c r="E2" s="82"/>
      <c r="F2" s="82"/>
      <c r="G2" s="82"/>
      <c r="H2" s="82"/>
      <c r="I2" s="82"/>
    </row>
    <row r="3" spans="1:9" s="9" customFormat="1" ht="30" customHeight="1">
      <c r="A3" s="107" t="s">
        <v>34</v>
      </c>
      <c r="B3" s="107" t="s">
        <v>11</v>
      </c>
      <c r="C3" s="107" t="s">
        <v>1</v>
      </c>
      <c r="D3" s="103" t="s">
        <v>2</v>
      </c>
      <c r="E3" s="103"/>
      <c r="F3" s="103" t="s">
        <v>29</v>
      </c>
      <c r="G3" s="103"/>
      <c r="H3" s="107" t="s">
        <v>30</v>
      </c>
      <c r="I3" s="107" t="s">
        <v>31</v>
      </c>
    </row>
    <row r="4" spans="1:9" s="9" customFormat="1" ht="30" customHeight="1">
      <c r="A4" s="107"/>
      <c r="B4" s="107"/>
      <c r="C4" s="107"/>
      <c r="D4" s="6" t="s">
        <v>37</v>
      </c>
      <c r="E4" s="6" t="s">
        <v>38</v>
      </c>
      <c r="F4" s="6" t="s">
        <v>37</v>
      </c>
      <c r="G4" s="20" t="s">
        <v>39</v>
      </c>
      <c r="H4" s="107"/>
      <c r="I4" s="107"/>
    </row>
    <row r="5" spans="1:9" ht="30.75" customHeight="1">
      <c r="A5" s="5">
        <v>1</v>
      </c>
      <c r="B5" s="5" t="s">
        <v>94</v>
      </c>
      <c r="C5" s="5" t="s">
        <v>98</v>
      </c>
      <c r="D5" s="56">
        <v>0</v>
      </c>
      <c r="E5" s="56">
        <v>34472249.67</v>
      </c>
      <c r="F5" s="56">
        <v>0</v>
      </c>
      <c r="G5" s="56">
        <v>24141860.78</v>
      </c>
      <c r="H5" s="56">
        <f>D5+E5-F5-G5</f>
        <v>10330388.89</v>
      </c>
      <c r="I5" s="57" t="s">
        <v>83</v>
      </c>
    </row>
    <row r="6" spans="1:9" ht="30.75" customHeight="1">
      <c r="A6" s="5">
        <v>2</v>
      </c>
      <c r="B6" s="5" t="s">
        <v>95</v>
      </c>
      <c r="C6" s="5" t="s">
        <v>99</v>
      </c>
      <c r="D6" s="56">
        <v>0</v>
      </c>
      <c r="E6" s="56">
        <v>10529533.57</v>
      </c>
      <c r="F6" s="56">
        <v>0</v>
      </c>
      <c r="G6" s="56">
        <v>0</v>
      </c>
      <c r="H6" s="56">
        <f>D6+E6-F6-G6</f>
        <v>10529533.57</v>
      </c>
      <c r="I6" s="58" t="s">
        <v>82</v>
      </c>
    </row>
    <row r="7" spans="1:9" s="19" customFormat="1" ht="45.75" customHeight="1">
      <c r="A7" s="59">
        <v>3</v>
      </c>
      <c r="B7" s="59" t="s">
        <v>91</v>
      </c>
      <c r="C7" s="5" t="s">
        <v>90</v>
      </c>
      <c r="D7" s="56">
        <v>0</v>
      </c>
      <c r="E7" s="56">
        <v>10235211.71</v>
      </c>
      <c r="F7" s="56">
        <v>0</v>
      </c>
      <c r="G7" s="56">
        <v>10070464.64</v>
      </c>
      <c r="H7" s="56">
        <f>D7+E7-F7-G7</f>
        <v>164747.0700000003</v>
      </c>
      <c r="I7" s="58" t="s">
        <v>105</v>
      </c>
    </row>
    <row r="8" spans="1:9" s="19" customFormat="1" ht="42" customHeight="1">
      <c r="A8" s="5">
        <v>6</v>
      </c>
      <c r="B8" s="59" t="s">
        <v>92</v>
      </c>
      <c r="C8" s="60" t="s">
        <v>77</v>
      </c>
      <c r="D8" s="56">
        <v>0</v>
      </c>
      <c r="E8" s="56">
        <v>5162677</v>
      </c>
      <c r="F8" s="56">
        <v>0</v>
      </c>
      <c r="G8" s="56">
        <v>0</v>
      </c>
      <c r="H8" s="56">
        <f>D8+E8-F8-G8</f>
        <v>5162677</v>
      </c>
      <c r="I8" s="58" t="s">
        <v>83</v>
      </c>
    </row>
    <row r="9" spans="1:9" s="10" customFormat="1" ht="30.75" customHeight="1">
      <c r="A9" s="15">
        <v>4</v>
      </c>
      <c r="B9" s="105" t="s">
        <v>5</v>
      </c>
      <c r="C9" s="105"/>
      <c r="D9" s="61">
        <f>SUM(D5:D8)</f>
        <v>0</v>
      </c>
      <c r="E9" s="61">
        <f>SUM(E5:E8)</f>
        <v>60399671.95</v>
      </c>
      <c r="F9" s="61">
        <f>SUM(F5:F8)</f>
        <v>0</v>
      </c>
      <c r="G9" s="61">
        <f>SUM(G5:G8)</f>
        <v>34212325.42</v>
      </c>
      <c r="H9" s="61">
        <f>SUM(H5:H8)</f>
        <v>26187346.53</v>
      </c>
      <c r="I9" s="16"/>
    </row>
  </sheetData>
  <sheetProtection/>
  <mergeCells count="10">
    <mergeCell ref="F3:G3"/>
    <mergeCell ref="D3:E3"/>
    <mergeCell ref="A1:I1"/>
    <mergeCell ref="B9:C9"/>
    <mergeCell ref="A2:I2"/>
    <mergeCell ref="B3:B4"/>
    <mergeCell ref="A3:A4"/>
    <mergeCell ref="C3:C4"/>
    <mergeCell ref="I3:I4"/>
    <mergeCell ref="H3:H4"/>
  </mergeCells>
  <printOptions/>
  <pageMargins left="0.71" right="0.71" top="0.75" bottom="0.75" header="0.31" footer="0.31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微软用户</cp:lastModifiedBy>
  <cp:lastPrinted>2017-09-11T08:31:42Z</cp:lastPrinted>
  <dcterms:created xsi:type="dcterms:W3CDTF">2016-07-10T08:48:27Z</dcterms:created>
  <dcterms:modified xsi:type="dcterms:W3CDTF">2017-09-11T09:39:29Z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