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" yWindow="0" windowWidth="28720" windowHeight="12720" tabRatio="880" activeTab="0"/>
  </bookViews>
  <sheets>
    <sheet name="债权汇总表" sheetId="1" r:id="rId1"/>
    <sheet name="购房户" sheetId="2" r:id="rId2"/>
    <sheet name="购房定金" sheetId="3" r:id="rId3"/>
    <sheet name="建优" sheetId="4" r:id="rId4"/>
    <sheet name="抵押" sheetId="5" r:id="rId5"/>
    <sheet name="职工" sheetId="6" r:id="rId6"/>
    <sheet name="税款" sheetId="7" r:id="rId7"/>
    <sheet name="建设工程" sheetId="8" r:id="rId8"/>
    <sheet name="借款" sheetId="9" r:id="rId9"/>
    <sheet name="担保" sheetId="10" r:id="rId10"/>
    <sheet name="其他" sheetId="11" r:id="rId11"/>
    <sheet name="暂未认定1" sheetId="12" r:id="rId12"/>
    <sheet name="暂未认定2" sheetId="13" r:id="rId13"/>
  </sheets>
  <definedNames>
    <definedName name="_ftn1" localSheetId="10">'其他'!#REF!</definedName>
    <definedName name="_ftn2" localSheetId="10">'其他'!#REF!</definedName>
    <definedName name="_ftn3" localSheetId="10">'其他'!#REF!</definedName>
    <definedName name="_ftn4" localSheetId="10">'其他'!#REF!</definedName>
    <definedName name="_ftn5" localSheetId="10">'其他'!#REF!</definedName>
    <definedName name="_ftn6" localSheetId="10">'其他'!#REF!</definedName>
    <definedName name="_ftn7" localSheetId="10">'其他'!#REF!</definedName>
    <definedName name="_ftn8" localSheetId="10">'其他'!#REF!</definedName>
    <definedName name="_ftn9" localSheetId="10">'其他'!#REF!</definedName>
    <definedName name="_ftnref1" localSheetId="10">'其他'!#REF!</definedName>
    <definedName name="_ftnref2" localSheetId="10">'其他'!#REF!</definedName>
    <definedName name="_ftnref3" localSheetId="10">'其他'!#REF!</definedName>
    <definedName name="_ftnref4" localSheetId="10">'其他'!#REF!</definedName>
    <definedName name="_ftnref5" localSheetId="10">'其他'!#REF!</definedName>
    <definedName name="_ftnref6" localSheetId="10">'其他'!#REF!</definedName>
    <definedName name="_ftnref8" localSheetId="10">'其他'!#REF!</definedName>
    <definedName name="_ftnref9" localSheetId="10">'其他'!#REF!</definedName>
  </definedNames>
  <calcPr fullCalcOnLoad="1"/>
</workbook>
</file>

<file path=xl/sharedStrings.xml><?xml version="1.0" encoding="utf-8"?>
<sst xmlns="http://schemas.openxmlformats.org/spreadsheetml/2006/main" count="1775" uniqueCount="1566">
  <si>
    <t>序号</t>
  </si>
  <si>
    <t>债权人</t>
  </si>
  <si>
    <t>连带债权人</t>
  </si>
  <si>
    <t>申报债权金额（元）</t>
  </si>
  <si>
    <t>备注</t>
  </si>
  <si>
    <t>不认定金额</t>
  </si>
  <si>
    <t>合计</t>
  </si>
  <si>
    <t>本金</t>
  </si>
  <si>
    <t>利息等损失</t>
  </si>
  <si>
    <t>谢晓岗、刘微</t>
  </si>
  <si>
    <t>21-206</t>
  </si>
  <si>
    <t>/</t>
  </si>
  <si>
    <t>赵海霞</t>
  </si>
  <si>
    <t>杨娟</t>
  </si>
  <si>
    <t>王书云、姜达锋</t>
  </si>
  <si>
    <t>刘超</t>
  </si>
  <si>
    <t>杨延君、吴玉真</t>
  </si>
  <si>
    <t>郭仕坤、何丽梅</t>
  </si>
  <si>
    <t>高兴、孙露晨</t>
  </si>
  <si>
    <t>谭元清、刘仕兰</t>
  </si>
  <si>
    <t>姜加峰</t>
  </si>
  <si>
    <t>王宏涛、刘敏</t>
  </si>
  <si>
    <t>李立远</t>
  </si>
  <si>
    <t>刘文娟</t>
  </si>
  <si>
    <t>孙丽娇、王春星</t>
  </si>
  <si>
    <t>苗新标、万红波</t>
  </si>
  <si>
    <t>27-1007</t>
  </si>
  <si>
    <t>方剑</t>
  </si>
  <si>
    <t>陆体忠</t>
  </si>
  <si>
    <t>32-505</t>
  </si>
  <si>
    <t>王小兰、李云锦</t>
  </si>
  <si>
    <t>24-504</t>
  </si>
  <si>
    <t>耿淑宏</t>
  </si>
  <si>
    <t>孟涛</t>
  </si>
  <si>
    <t>李益春、沈芳芳</t>
  </si>
  <si>
    <t>赵书荣</t>
  </si>
  <si>
    <t>33-702、802、902</t>
  </si>
  <si>
    <t>张俊杰、张果果</t>
  </si>
  <si>
    <t>24-201</t>
  </si>
  <si>
    <t>计海林、张伟伟</t>
  </si>
  <si>
    <t>24-506</t>
  </si>
  <si>
    <t>张亚辉</t>
  </si>
  <si>
    <t>27-707</t>
  </si>
  <si>
    <t>韩仁霞</t>
  </si>
  <si>
    <t>28-301</t>
  </si>
  <si>
    <t>关天培、赵彦羚</t>
  </si>
  <si>
    <t>30-1706</t>
  </si>
  <si>
    <t>张娣</t>
  </si>
  <si>
    <t>27-1004</t>
  </si>
  <si>
    <t>杨开华、赵金凤</t>
  </si>
  <si>
    <t>32-105</t>
  </si>
  <si>
    <t>李卫东</t>
  </si>
  <si>
    <t>27-1407</t>
  </si>
  <si>
    <t>胡宽、卢孟英</t>
  </si>
  <si>
    <t>24-804</t>
  </si>
  <si>
    <t>徐建明</t>
  </si>
  <si>
    <t>32-708</t>
  </si>
  <si>
    <t>袁建伟</t>
  </si>
  <si>
    <t>27-904</t>
  </si>
  <si>
    <t>张虹、孙立伟</t>
  </si>
  <si>
    <t>24-403</t>
  </si>
  <si>
    <t>于洋</t>
  </si>
  <si>
    <t>27-1502</t>
  </si>
  <si>
    <t>胡必龙、冯桂霞</t>
  </si>
  <si>
    <t>27-902</t>
  </si>
  <si>
    <t>胡莉、王羽</t>
  </si>
  <si>
    <t>21-704</t>
  </si>
  <si>
    <t>赵宁、崔淑红</t>
  </si>
  <si>
    <t>28-505、605</t>
  </si>
  <si>
    <t>毕云侠</t>
  </si>
  <si>
    <t>28-106</t>
  </si>
  <si>
    <t>邱香</t>
  </si>
  <si>
    <t>32-305</t>
  </si>
  <si>
    <t>王东宽、范士喜</t>
  </si>
  <si>
    <t>32-808</t>
  </si>
  <si>
    <t>莫孝权、石利菊</t>
  </si>
  <si>
    <t>21-306</t>
  </si>
  <si>
    <t>蒋少清、蒋新兰</t>
  </si>
  <si>
    <t>29-703</t>
  </si>
  <si>
    <t>陶义碧、姚培友</t>
  </si>
  <si>
    <t>29-503</t>
  </si>
  <si>
    <t>杨云飞</t>
  </si>
  <si>
    <t>27-1001</t>
  </si>
  <si>
    <t>江宽明</t>
  </si>
  <si>
    <t>32-1604</t>
  </si>
  <si>
    <t>宋景锋、傅华</t>
  </si>
  <si>
    <t>33-505、605</t>
  </si>
  <si>
    <t>陈佩</t>
  </si>
  <si>
    <t>32-1103</t>
  </si>
  <si>
    <t>陈红涛、邓泽翠</t>
  </si>
  <si>
    <t>32-1208</t>
  </si>
  <si>
    <t>董魏魏</t>
  </si>
  <si>
    <t>32-403</t>
  </si>
  <si>
    <t>余丞轩</t>
  </si>
  <si>
    <t>靳双坝、杨建字</t>
  </si>
  <si>
    <t>江娜</t>
  </si>
  <si>
    <t>赵婷婷</t>
  </si>
  <si>
    <t>刘奇</t>
  </si>
  <si>
    <t>王君龙、王盛光</t>
  </si>
  <si>
    <t>冯军辉、景春进</t>
  </si>
  <si>
    <t>徐小明、王兰</t>
  </si>
  <si>
    <t>陆雪春、徐建凤</t>
  </si>
  <si>
    <t>魏亮、周芳芳</t>
  </si>
  <si>
    <t>邵庆珠、方丽娟</t>
  </si>
  <si>
    <t>朱忠祥、单静宵</t>
  </si>
  <si>
    <t>王忠英、袁明强</t>
  </si>
  <si>
    <t>刘单霞</t>
  </si>
  <si>
    <t>赵富宽</t>
  </si>
  <si>
    <t>王兴官、高学勤</t>
  </si>
  <si>
    <t>张明果、殷艳玲</t>
  </si>
  <si>
    <t>朱贝贝</t>
  </si>
  <si>
    <t>余宗华、邹茜华</t>
  </si>
  <si>
    <t>严磊</t>
  </si>
  <si>
    <t>陈晨</t>
  </si>
  <si>
    <t>陈亚娟、周涛平</t>
  </si>
  <si>
    <t>王华春、钟宝</t>
  </si>
  <si>
    <t>余丽英</t>
  </si>
  <si>
    <t>王成华、季萍</t>
  </si>
  <si>
    <t>王亚萍</t>
  </si>
  <si>
    <t>杨业</t>
  </si>
  <si>
    <t>郭礼</t>
  </si>
  <si>
    <t>吴微</t>
  </si>
  <si>
    <t>吴芳</t>
  </si>
  <si>
    <t>赵慧娇、赵光</t>
  </si>
  <si>
    <t>陆枫</t>
  </si>
  <si>
    <t>王二妹、章龙华</t>
  </si>
  <si>
    <t>马安营</t>
  </si>
  <si>
    <t>闫艳艳</t>
  </si>
  <si>
    <t>宋长春</t>
  </si>
  <si>
    <t>张国培</t>
  </si>
  <si>
    <t>姜锦峰、梁秀英</t>
  </si>
  <si>
    <t>王作运、葛苏影</t>
  </si>
  <si>
    <t>林波、訾希苹</t>
  </si>
  <si>
    <t>费秋弟、徐建兰</t>
  </si>
  <si>
    <t>赵黎龙</t>
  </si>
  <si>
    <t>许金金、王节绪</t>
  </si>
  <si>
    <t>沈文官、徐建堤</t>
  </si>
  <si>
    <t>周明、杨金如</t>
  </si>
  <si>
    <t>范芳芳、陆剑</t>
  </si>
  <si>
    <t>谢五、章月花</t>
  </si>
  <si>
    <t>韩方雷</t>
  </si>
  <si>
    <t>刘连华</t>
  </si>
  <si>
    <t>陆春珍</t>
  </si>
  <si>
    <t>方娟</t>
  </si>
  <si>
    <t>28-801</t>
  </si>
  <si>
    <t>石叶龙、李云</t>
  </si>
  <si>
    <t>32-402</t>
  </si>
  <si>
    <t>吴超、陆换</t>
  </si>
  <si>
    <t>21-302、402</t>
  </si>
  <si>
    <t>刘生涛、张春梅</t>
  </si>
  <si>
    <t>27-102</t>
  </si>
  <si>
    <t>孙新、杨宏梅</t>
  </si>
  <si>
    <t>23-104</t>
  </si>
  <si>
    <t>胡大安、余冬云</t>
  </si>
  <si>
    <t>32-1404</t>
  </si>
  <si>
    <t>王义刚、张霞</t>
  </si>
  <si>
    <t>27-506</t>
  </si>
  <si>
    <t>洪超</t>
  </si>
  <si>
    <t>28-702、802、902</t>
  </si>
  <si>
    <t>韦开饶、刘琴</t>
  </si>
  <si>
    <t>27-801</t>
  </si>
  <si>
    <t>李娜娜</t>
  </si>
  <si>
    <t>28-502、602</t>
  </si>
  <si>
    <t>徐祥盛</t>
  </si>
  <si>
    <t>33-102、202</t>
  </si>
  <si>
    <t>徐苏荣、仲莎莎</t>
  </si>
  <si>
    <t>32-1305</t>
  </si>
  <si>
    <t>陈俊、董亚平</t>
  </si>
  <si>
    <t>32-301</t>
  </si>
  <si>
    <t>何杨</t>
  </si>
  <si>
    <t>33-504</t>
  </si>
  <si>
    <t>赵连京</t>
  </si>
  <si>
    <t>27-205</t>
  </si>
  <si>
    <t>张建超</t>
  </si>
  <si>
    <t>32-207</t>
  </si>
  <si>
    <t>张森</t>
  </si>
  <si>
    <t>28-803</t>
  </si>
  <si>
    <t>张志文</t>
  </si>
  <si>
    <t>28-503</t>
  </si>
  <si>
    <t>贾先菊</t>
  </si>
  <si>
    <t>33-706</t>
  </si>
  <si>
    <t>田秀青、焦莉</t>
  </si>
  <si>
    <t>29-204</t>
  </si>
  <si>
    <t>张飞飞、程国盛</t>
  </si>
  <si>
    <t>32-308</t>
  </si>
  <si>
    <t>苏艳、肖应</t>
  </si>
  <si>
    <t>33-106</t>
  </si>
  <si>
    <t>蔡伦、朱加菊</t>
  </si>
  <si>
    <t>32-201</t>
  </si>
  <si>
    <t>李静、魏金义</t>
  </si>
  <si>
    <t>32-303</t>
  </si>
  <si>
    <t>谢素贞</t>
  </si>
  <si>
    <t>27-503</t>
  </si>
  <si>
    <t>张道朋、方云珍</t>
  </si>
  <si>
    <t>21-1104</t>
  </si>
  <si>
    <t>赵会丽、田宇锋</t>
  </si>
  <si>
    <t>27-907</t>
  </si>
  <si>
    <t>蒯兰英</t>
  </si>
  <si>
    <t>32-1304</t>
  </si>
  <si>
    <t>刘海波</t>
  </si>
  <si>
    <t>曹安志</t>
  </si>
  <si>
    <t>27-703</t>
  </si>
  <si>
    <t>王玉春</t>
  </si>
  <si>
    <t>27-107</t>
  </si>
  <si>
    <t>邱少昌、李万艳</t>
  </si>
  <si>
    <t>27-1005</t>
  </si>
  <si>
    <t>李广东、仓乃芳</t>
  </si>
  <si>
    <t>32-102</t>
  </si>
  <si>
    <t>张四宝、陶春华</t>
  </si>
  <si>
    <t>29-504</t>
  </si>
  <si>
    <t>赵虎</t>
  </si>
  <si>
    <t>21-404</t>
  </si>
  <si>
    <t>崔丹青</t>
  </si>
  <si>
    <t>32-707</t>
  </si>
  <si>
    <t>丁彬元、薛艳</t>
  </si>
  <si>
    <t>24-305、405</t>
  </si>
  <si>
    <t>陈蕾蕾、许海龙</t>
  </si>
  <si>
    <t>29-201</t>
  </si>
  <si>
    <t>李永平、沈丽</t>
  </si>
  <si>
    <t>32-1602</t>
  </si>
  <si>
    <t>宋庆洋、朱萌</t>
  </si>
  <si>
    <t>27-201</t>
  </si>
  <si>
    <t>李涛、何丹</t>
  </si>
  <si>
    <t>32-1105</t>
  </si>
  <si>
    <t>丁佳友、李秀珍</t>
  </si>
  <si>
    <t>32-1204</t>
  </si>
  <si>
    <t>刘松松、许秀丽</t>
  </si>
  <si>
    <t>21-204</t>
  </si>
  <si>
    <t>史云华、石爱真</t>
  </si>
  <si>
    <t>28-201</t>
  </si>
  <si>
    <t>唐才、朱红萍</t>
  </si>
  <si>
    <t>27-308</t>
  </si>
  <si>
    <t>吴志军</t>
  </si>
  <si>
    <t>27-906</t>
  </si>
  <si>
    <t>殷存国、徐仁芳</t>
  </si>
  <si>
    <t>21-701</t>
  </si>
  <si>
    <t>王晓芳</t>
  </si>
  <si>
    <t>24-406</t>
  </si>
  <si>
    <t>李先昭、杨桂荣</t>
  </si>
  <si>
    <t>33-306</t>
  </si>
  <si>
    <t>张才</t>
  </si>
  <si>
    <t>27-307</t>
  </si>
  <si>
    <t>陆国庆、颜丽梅</t>
  </si>
  <si>
    <t>27-304</t>
  </si>
  <si>
    <t>向利科、陈艳</t>
  </si>
  <si>
    <t>27-1404</t>
  </si>
  <si>
    <t>陈建国、陈玉连</t>
  </si>
  <si>
    <t>24-204</t>
  </si>
  <si>
    <t>刘平</t>
  </si>
  <si>
    <t>28-206</t>
  </si>
  <si>
    <t>汪俊生</t>
  </si>
  <si>
    <t>21-904</t>
  </si>
  <si>
    <t>胡时奇</t>
  </si>
  <si>
    <t>32-104</t>
  </si>
  <si>
    <t>刘后松、戴惠珍</t>
  </si>
  <si>
    <t>28-603</t>
  </si>
  <si>
    <t>王中键</t>
  </si>
  <si>
    <t>32-1603</t>
  </si>
  <si>
    <t>苗国富、史静</t>
  </si>
  <si>
    <t>32-1102</t>
  </si>
  <si>
    <t>刘秧中、王凤英</t>
  </si>
  <si>
    <t>32-205</t>
  </si>
  <si>
    <t>孙庆国、朱明雁</t>
  </si>
  <si>
    <t>27-1107</t>
  </si>
  <si>
    <t>孙金良</t>
  </si>
  <si>
    <t>29-502、602</t>
  </si>
  <si>
    <t>张永增</t>
  </si>
  <si>
    <t>32-504</t>
  </si>
  <si>
    <t>周小猛</t>
  </si>
  <si>
    <t>28-904</t>
  </si>
  <si>
    <t>俞黎萍</t>
  </si>
  <si>
    <t>33-301</t>
  </si>
  <si>
    <t>徐治东</t>
  </si>
  <si>
    <t>29-801</t>
  </si>
  <si>
    <t>周萍</t>
  </si>
  <si>
    <t>封心想</t>
  </si>
  <si>
    <t>32-1501</t>
  </si>
  <si>
    <t>闫怀奇</t>
  </si>
  <si>
    <t>29-803</t>
  </si>
  <si>
    <t>吴红得</t>
  </si>
  <si>
    <t>33-901</t>
  </si>
  <si>
    <t>王林左、徐爱娣</t>
  </si>
  <si>
    <t>29-906</t>
  </si>
  <si>
    <t>苏朋欣</t>
  </si>
  <si>
    <t>28-906</t>
  </si>
  <si>
    <t>金红梅、刘广琦</t>
  </si>
  <si>
    <t>21-303</t>
  </si>
  <si>
    <t>王志德、明雪彬</t>
  </si>
  <si>
    <t>27-606</t>
  </si>
  <si>
    <t>洪文明、李凤秀</t>
  </si>
  <si>
    <t>33-103</t>
  </si>
  <si>
    <t>肖进辉、杨杜萍</t>
  </si>
  <si>
    <t>21-1106</t>
  </si>
  <si>
    <t>罗军</t>
  </si>
  <si>
    <t>32-908</t>
  </si>
  <si>
    <t>邓斌、余慧鹃</t>
  </si>
  <si>
    <t>33-204</t>
  </si>
  <si>
    <t>张乃燕</t>
  </si>
  <si>
    <t>29-301</t>
  </si>
  <si>
    <t>全连子</t>
  </si>
  <si>
    <t>27-1301</t>
  </si>
  <si>
    <t>曾县超</t>
  </si>
  <si>
    <t>32-1402</t>
  </si>
  <si>
    <t>刘新建、张二云</t>
  </si>
  <si>
    <t>29-203</t>
  </si>
  <si>
    <t>化彬彬、穆锦霞</t>
  </si>
  <si>
    <t>29-706</t>
  </si>
  <si>
    <t>张建平、郑亚玲</t>
  </si>
  <si>
    <t>24-404</t>
  </si>
  <si>
    <t>王伟</t>
  </si>
  <si>
    <t>刘传行、夏莉</t>
  </si>
  <si>
    <t>项建军、董育敏</t>
  </si>
  <si>
    <t>齐元虎、邢莺芳</t>
  </si>
  <si>
    <t>21-705+805</t>
  </si>
  <si>
    <t>朱庆华、宋娟</t>
  </si>
  <si>
    <t>胡瑞麒</t>
  </si>
  <si>
    <t>27-2002</t>
  </si>
  <si>
    <t>胡作国、王松琼</t>
  </si>
  <si>
    <t>21-801</t>
  </si>
  <si>
    <t>陈云峰、邱秋芳</t>
  </si>
  <si>
    <t>29-702、802、902</t>
  </si>
  <si>
    <t>褚永乐、李春花</t>
  </si>
  <si>
    <t>27-403</t>
  </si>
  <si>
    <t>王喜斌</t>
  </si>
  <si>
    <t>21-304</t>
  </si>
  <si>
    <t>王启强</t>
  </si>
  <si>
    <t>27-402</t>
  </si>
  <si>
    <t>栾飞、付琳玲</t>
  </si>
  <si>
    <t>21-504</t>
  </si>
  <si>
    <t>尹志永、罗运林</t>
  </si>
  <si>
    <t>21-903</t>
  </si>
  <si>
    <t>韦华英、周艳</t>
  </si>
  <si>
    <t>24-905、1005</t>
  </si>
  <si>
    <t>梁芙丽</t>
  </si>
  <si>
    <t>24-401</t>
  </si>
  <si>
    <t>24-503</t>
  </si>
  <si>
    <t>韩小波</t>
  </si>
  <si>
    <t>33-105、205</t>
  </si>
  <si>
    <t>曹飞、方盼盼</t>
  </si>
  <si>
    <t>21-102、202、-102</t>
  </si>
  <si>
    <t>王勇、李德红</t>
  </si>
  <si>
    <t>21-703</t>
  </si>
  <si>
    <t>朱真理、黄宁</t>
  </si>
  <si>
    <t>27-1508</t>
  </si>
  <si>
    <t>张玉柱</t>
  </si>
  <si>
    <t>28-104</t>
  </si>
  <si>
    <t>刘崇向</t>
  </si>
  <si>
    <t>32-202</t>
  </si>
  <si>
    <t>张广超、刘长艳</t>
  </si>
  <si>
    <t>28-103</t>
  </si>
  <si>
    <t>曹俊</t>
  </si>
  <si>
    <t>27-1308</t>
  </si>
  <si>
    <t>邱守波、王飞</t>
  </si>
  <si>
    <t>32-1301</t>
  </si>
  <si>
    <t>李一帆</t>
  </si>
  <si>
    <t>孙惠良、缪正玉</t>
  </si>
  <si>
    <t>28-101</t>
  </si>
  <si>
    <t>刘裕丰</t>
  </si>
  <si>
    <t>24-702、802</t>
  </si>
  <si>
    <t>刘广义</t>
  </si>
  <si>
    <t>吴练练、赵娜娜</t>
  </si>
  <si>
    <t>27-1206</t>
  </si>
  <si>
    <t>支贝、郑珊</t>
  </si>
  <si>
    <t>28-401</t>
  </si>
  <si>
    <t>杨涛、王小薇</t>
  </si>
  <si>
    <t>32-503</t>
  </si>
  <si>
    <t>董沙云</t>
  </si>
  <si>
    <t>32-1001</t>
  </si>
  <si>
    <t>王金平</t>
  </si>
  <si>
    <t>29-603</t>
  </si>
  <si>
    <t>刘欢、殷树梅</t>
  </si>
  <si>
    <t>32-1005</t>
  </si>
  <si>
    <t>王振先、陈福芝</t>
  </si>
  <si>
    <t>27-306</t>
  </si>
  <si>
    <t>鲁永昌、彭瑞秋</t>
  </si>
  <si>
    <t>29-403</t>
  </si>
  <si>
    <t>王艳红</t>
  </si>
  <si>
    <t>32-1008</t>
  </si>
  <si>
    <t>夏菊梅</t>
  </si>
  <si>
    <t>32-801</t>
  </si>
  <si>
    <t>王春平</t>
  </si>
  <si>
    <t>文银锋</t>
  </si>
  <si>
    <t>28-403</t>
  </si>
  <si>
    <t>李伟霞</t>
  </si>
  <si>
    <t>32-1106</t>
  </si>
  <si>
    <t>许腊香、杨浩</t>
  </si>
  <si>
    <t>21-201</t>
  </si>
  <si>
    <t>李志勇</t>
  </si>
  <si>
    <t xml:space="preserve">27-903 </t>
  </si>
  <si>
    <t>聂敬忠、李艳明</t>
  </si>
  <si>
    <t>28-105、205</t>
  </si>
  <si>
    <t>赵夫廷、王加美</t>
  </si>
  <si>
    <t>27-1302</t>
  </si>
  <si>
    <t>刘有程</t>
  </si>
  <si>
    <t>32-704</t>
  </si>
  <si>
    <t>方胜保、石迎玉</t>
  </si>
  <si>
    <t>21-906</t>
  </si>
  <si>
    <t>王静</t>
  </si>
  <si>
    <t>32-405</t>
  </si>
  <si>
    <t>吴小龙</t>
  </si>
  <si>
    <t>27-1707</t>
  </si>
  <si>
    <t>季宏</t>
  </si>
  <si>
    <t>27-508</t>
  </si>
  <si>
    <t>丁风、陈军伟</t>
  </si>
  <si>
    <t>32-1401</t>
  </si>
  <si>
    <t>彭小花、田宏扬</t>
  </si>
  <si>
    <t>32-304</t>
  </si>
  <si>
    <t>张彬、石利华</t>
  </si>
  <si>
    <t>27-706</t>
  </si>
  <si>
    <t>胡权青、李银玉</t>
  </si>
  <si>
    <t>33-403</t>
  </si>
  <si>
    <t>李丰</t>
  </si>
  <si>
    <t>29-804</t>
  </si>
  <si>
    <t>卢文章</t>
  </si>
  <si>
    <t>27-504</t>
  </si>
  <si>
    <t>蔡海成、陈润</t>
  </si>
  <si>
    <t>27-1402</t>
  </si>
  <si>
    <t>张黎</t>
  </si>
  <si>
    <t>28-706</t>
  </si>
  <si>
    <t>杨茂枝</t>
  </si>
  <si>
    <t>27-1506</t>
  </si>
  <si>
    <t>郑涛</t>
  </si>
  <si>
    <t>24-203</t>
  </si>
  <si>
    <t>杜中侠、王海州</t>
  </si>
  <si>
    <t>27-908</t>
  </si>
  <si>
    <t>孙军、汪学兰</t>
  </si>
  <si>
    <t>29-901</t>
  </si>
  <si>
    <t>孙长涛、仇加云</t>
  </si>
  <si>
    <t>33-303</t>
  </si>
  <si>
    <t>杨晴、皋德祥</t>
  </si>
  <si>
    <t>27-404</t>
  </si>
  <si>
    <t>张国荣</t>
  </si>
  <si>
    <t>32-906</t>
  </si>
  <si>
    <t>白建亮</t>
  </si>
  <si>
    <t>32-1003</t>
  </si>
  <si>
    <t>钱明刚、代贯莉</t>
  </si>
  <si>
    <t>27-605</t>
  </si>
  <si>
    <t>陈文靖、李婵群</t>
  </si>
  <si>
    <t>21-406</t>
  </si>
  <si>
    <t>陈永健、刘春玲</t>
  </si>
  <si>
    <t>29-903</t>
  </si>
  <si>
    <t>张贰华、林宝龙</t>
  </si>
  <si>
    <t>32-608</t>
  </si>
  <si>
    <t>李峰</t>
  </si>
  <si>
    <t>24-606</t>
  </si>
  <si>
    <t>朱小明、付小兰</t>
  </si>
  <si>
    <t>24-803</t>
  </si>
  <si>
    <t>田建荣</t>
  </si>
  <si>
    <t>32-203</t>
  </si>
  <si>
    <t>管洪起、张艳秀</t>
  </si>
  <si>
    <t>32-904</t>
  </si>
  <si>
    <t>郑秋娟</t>
  </si>
  <si>
    <t>28-504</t>
  </si>
  <si>
    <t>赵维平</t>
  </si>
  <si>
    <t>32-1307</t>
  </si>
  <si>
    <t>谢永旺</t>
  </si>
  <si>
    <t>29-206</t>
  </si>
  <si>
    <t>王旭华、张琳琳</t>
  </si>
  <si>
    <t>21-601</t>
  </si>
  <si>
    <t>范本琴</t>
  </si>
  <si>
    <t>27-1507</t>
  </si>
  <si>
    <t>崔玉辉</t>
  </si>
  <si>
    <t>张莹</t>
  </si>
  <si>
    <t>32-1502</t>
  </si>
  <si>
    <t>何军涛、何满玲</t>
  </si>
  <si>
    <t>27-704</t>
  </si>
  <si>
    <t>徐凤菊</t>
  </si>
  <si>
    <t>张仁霞</t>
  </si>
  <si>
    <t>张坤、杨燕、杨开松</t>
  </si>
  <si>
    <t>徐国平、史海花</t>
  </si>
  <si>
    <t>27-905</t>
  </si>
  <si>
    <t>李青帅、李海侠</t>
  </si>
  <si>
    <t>28-501</t>
  </si>
  <si>
    <t>陈强</t>
  </si>
  <si>
    <t>33-501</t>
  </si>
  <si>
    <t>梁建平</t>
  </si>
  <si>
    <t>沈世宏</t>
  </si>
  <si>
    <t>姚莉</t>
  </si>
  <si>
    <t>杨守虎、陈娅平</t>
  </si>
  <si>
    <t>29-102、202</t>
  </si>
  <si>
    <t>陈杰、王朦</t>
  </si>
  <si>
    <t>王修松、任方方</t>
  </si>
  <si>
    <t>李秀秀</t>
  </si>
  <si>
    <t>顾海安、武梅兰</t>
  </si>
  <si>
    <t>27-708</t>
  </si>
  <si>
    <t>赏鹭亮</t>
  </si>
  <si>
    <t>汪世娥</t>
  </si>
  <si>
    <t>耿素平、孟艳</t>
  </si>
  <si>
    <t>冷以亮</t>
  </si>
  <si>
    <t>严迎龙、胡雅静</t>
  </si>
  <si>
    <t>蒋建美</t>
  </si>
  <si>
    <t>毛国娟</t>
  </si>
  <si>
    <t>33-101</t>
  </si>
  <si>
    <t>于冬梅</t>
  </si>
  <si>
    <t>路朝位、张玲</t>
  </si>
  <si>
    <t>胡友红、陈平</t>
  </si>
  <si>
    <t>刘文明、刘卫林</t>
  </si>
  <si>
    <t>倪四光</t>
  </si>
  <si>
    <t>王俊莉、李喜峰</t>
  </si>
  <si>
    <t>32-601</t>
  </si>
  <si>
    <t>鲁丕卫、霍风娟</t>
  </si>
  <si>
    <t>李俊凤</t>
  </si>
  <si>
    <t>李承宇、刘翠翠</t>
  </si>
  <si>
    <t>33-803</t>
  </si>
  <si>
    <t>张力骅</t>
  </si>
  <si>
    <t>胡忠良</t>
  </si>
  <si>
    <t>王纪敏</t>
  </si>
  <si>
    <t>田文志、王汝香</t>
  </si>
  <si>
    <t>王建、卢燕</t>
  </si>
  <si>
    <t>27-1701</t>
  </si>
  <si>
    <t>沈佳华、余代彩</t>
  </si>
  <si>
    <t>孙小强</t>
  </si>
  <si>
    <t>彭艳玲</t>
  </si>
  <si>
    <t>马力克</t>
  </si>
  <si>
    <t>陈显奇、江沉娟</t>
  </si>
  <si>
    <t>李亚胜、邹志英</t>
  </si>
  <si>
    <t>石伟</t>
  </si>
  <si>
    <t>石金</t>
  </si>
  <si>
    <t>顾丽萍、习锐</t>
  </si>
  <si>
    <t>高瑞淑、卞修文</t>
  </si>
  <si>
    <t>21-501</t>
  </si>
  <si>
    <t>林云</t>
  </si>
  <si>
    <t>高新贺、张永梅</t>
  </si>
  <si>
    <t>李江波</t>
  </si>
  <si>
    <t>翟文凤</t>
  </si>
  <si>
    <t>32-602</t>
  </si>
  <si>
    <t>李儒念、喻柳</t>
  </si>
  <si>
    <t>阎蒙蒙</t>
  </si>
  <si>
    <t>赵海晏、高中琳</t>
  </si>
  <si>
    <t>陈运节、代玉</t>
  </si>
  <si>
    <t>芮阳生、孙敏</t>
  </si>
  <si>
    <t>赵竞</t>
  </si>
  <si>
    <t>张永彬、王玉芳</t>
  </si>
  <si>
    <t>卢颖</t>
  </si>
  <si>
    <t>张宁列、马若耘</t>
  </si>
  <si>
    <t>杨竹茹</t>
  </si>
  <si>
    <t>翟建坡、赵玉楼</t>
  </si>
  <si>
    <t>李灵松、牛峰雅</t>
  </si>
  <si>
    <t>尹淑萍</t>
  </si>
  <si>
    <t>李晨</t>
  </si>
  <si>
    <t>石盛桥、石樑乔</t>
  </si>
  <si>
    <t>陈莹</t>
  </si>
  <si>
    <t>徐英全、龙艳兰</t>
  </si>
  <si>
    <t>马林</t>
  </si>
  <si>
    <t>卿国家、陈晓华</t>
  </si>
  <si>
    <t>毛玉鸽、施良芝</t>
  </si>
  <si>
    <t>薛全军</t>
  </si>
  <si>
    <t>李风权、严雪芹</t>
  </si>
  <si>
    <t>33-302+402</t>
  </si>
  <si>
    <t>刘兆洁</t>
  </si>
  <si>
    <t>27-1607</t>
  </si>
  <si>
    <t>许安平</t>
  </si>
  <si>
    <t>27-701</t>
  </si>
  <si>
    <t>陈波</t>
  </si>
  <si>
    <t>徐盼</t>
  </si>
  <si>
    <t>32-1048</t>
  </si>
  <si>
    <t>王奉波</t>
  </si>
  <si>
    <t>吴大芹</t>
  </si>
  <si>
    <t>21-603</t>
  </si>
  <si>
    <t>葛欣</t>
  </si>
  <si>
    <t>29-701</t>
  </si>
  <si>
    <t>李梅、谢广洲</t>
  </si>
  <si>
    <t>27-603</t>
  </si>
  <si>
    <t>董永旺、卢红</t>
  </si>
  <si>
    <t>32-802</t>
  </si>
  <si>
    <t>程文仲</t>
  </si>
  <si>
    <t>27-805</t>
  </si>
  <si>
    <t>张美洁</t>
  </si>
  <si>
    <t>王为杰</t>
  </si>
  <si>
    <t>尚雪梅</t>
  </si>
  <si>
    <t>27-2003</t>
  </si>
  <si>
    <t>黄检妹</t>
  </si>
  <si>
    <t>27-1902</t>
  </si>
  <si>
    <t>卿国良、李胜兰</t>
  </si>
  <si>
    <t>33-506</t>
  </si>
  <si>
    <t>罗小利、汤准</t>
  </si>
  <si>
    <t>33-206</t>
  </si>
  <si>
    <t>廖洋萍、阳桂根</t>
  </si>
  <si>
    <t>29-404</t>
  </si>
  <si>
    <t>张忠平</t>
  </si>
  <si>
    <t>王美娟</t>
  </si>
  <si>
    <t>32-804</t>
  </si>
  <si>
    <t>刘春汉、蒋二玲</t>
  </si>
  <si>
    <t>陈文武、刘晓燕</t>
  </si>
  <si>
    <t>21-506</t>
  </si>
  <si>
    <t>程思萍</t>
  </si>
  <si>
    <t>31-203</t>
  </si>
  <si>
    <t>张春陀、张玉</t>
  </si>
  <si>
    <t>21-105、205</t>
  </si>
  <si>
    <t>李宁波、李建华、赵美琴</t>
  </si>
  <si>
    <t>29-506</t>
  </si>
  <si>
    <t>徐明华、蔡金栾</t>
  </si>
  <si>
    <t>29-704</t>
  </si>
  <si>
    <t>刘建伟、梁晶</t>
  </si>
  <si>
    <t>陈明松</t>
  </si>
  <si>
    <t>朱林弟</t>
  </si>
  <si>
    <t>苏友</t>
  </si>
  <si>
    <t>廖小红</t>
  </si>
  <si>
    <t>杨芳</t>
  </si>
  <si>
    <t>马晶晶、缪鹏飞</t>
  </si>
  <si>
    <t>27-1601</t>
  </si>
  <si>
    <t>蒋丹、陈祥灯</t>
  </si>
  <si>
    <t>27-505</t>
  </si>
  <si>
    <t>祖坡、刘肖</t>
  </si>
  <si>
    <t>32-507</t>
  </si>
  <si>
    <t>李艳</t>
  </si>
  <si>
    <t>27-1103</t>
  </si>
  <si>
    <t>李艳红</t>
  </si>
  <si>
    <t>28-703</t>
  </si>
  <si>
    <t>于琦</t>
  </si>
  <si>
    <t>徐年英</t>
  </si>
  <si>
    <t>贺勇、李春芝</t>
  </si>
  <si>
    <t>吕厚营</t>
  </si>
  <si>
    <t>28-903</t>
  </si>
  <si>
    <t>王元芳、史钢锋</t>
  </si>
  <si>
    <t>28-601</t>
  </si>
  <si>
    <t>吴胜志、牟连祥</t>
  </si>
  <si>
    <t>32-1601</t>
  </si>
  <si>
    <t>尹伟</t>
  </si>
  <si>
    <t>32-1303</t>
  </si>
  <si>
    <t>吴小洋</t>
  </si>
  <si>
    <t>27-1903</t>
  </si>
  <si>
    <t>李士英</t>
  </si>
  <si>
    <t>33-603</t>
  </si>
  <si>
    <t>陈茗、黎琦</t>
  </si>
  <si>
    <t>32-508</t>
  </si>
  <si>
    <t>满中华、薛芹</t>
  </si>
  <si>
    <t>27-1201</t>
  </si>
  <si>
    <t>张卫峰、王岑兰</t>
  </si>
  <si>
    <t>27-1705</t>
  </si>
  <si>
    <t>刘风、阎娟娟</t>
  </si>
  <si>
    <t>吴锦女</t>
  </si>
  <si>
    <t>陈明芬</t>
  </si>
  <si>
    <t>王加兵、王欣荣、王培生</t>
  </si>
  <si>
    <t>钱士明、桑利红</t>
  </si>
  <si>
    <t>张馨文</t>
  </si>
  <si>
    <t>刘庆、张云</t>
  </si>
  <si>
    <t>陈强、吕小兰</t>
  </si>
  <si>
    <t>周珠靓</t>
  </si>
  <si>
    <t>27-1904</t>
  </si>
  <si>
    <t>黄旭、王爱军</t>
  </si>
  <si>
    <t>29-104</t>
  </si>
  <si>
    <t>陈启明、颜珊</t>
  </si>
  <si>
    <t>29-904</t>
  </si>
  <si>
    <t>王星空、戴杰</t>
  </si>
  <si>
    <t>32-806</t>
  </si>
  <si>
    <t>廖开虎、朱小燕</t>
  </si>
  <si>
    <t>27-1503</t>
  </si>
  <si>
    <t>胡学峰、杨敏</t>
  </si>
  <si>
    <t>29-406</t>
  </si>
  <si>
    <t>朱信峰</t>
  </si>
  <si>
    <t>21-1004</t>
  </si>
  <si>
    <t>李慧</t>
  </si>
  <si>
    <t>24-706</t>
  </si>
  <si>
    <t>陈培生、俞佩珍</t>
  </si>
  <si>
    <t>27-2004</t>
  </si>
  <si>
    <t>钱军、梁小庆</t>
  </si>
  <si>
    <t>33-401</t>
  </si>
  <si>
    <t>万炳地、邓小兰</t>
  </si>
  <si>
    <t>21-606</t>
  </si>
  <si>
    <t>邓鹏、汪情</t>
  </si>
  <si>
    <t>21-505、605</t>
  </si>
  <si>
    <t>董成才、韩兰英</t>
  </si>
  <si>
    <t>24-304</t>
  </si>
  <si>
    <t>李乐泉、李结弟</t>
  </si>
  <si>
    <t>32-1201</t>
  </si>
  <si>
    <t>丰玉飞、吴小玲</t>
  </si>
  <si>
    <t>28-302、402</t>
  </si>
  <si>
    <t>张亚东、李净</t>
  </si>
  <si>
    <t>27-208</t>
  </si>
  <si>
    <t>刘月珍</t>
  </si>
  <si>
    <t>27-806</t>
  </si>
  <si>
    <t>丁昆、
张丽丽</t>
  </si>
  <si>
    <t>32-703</t>
  </si>
  <si>
    <t>邵军、刘宝聚</t>
  </si>
  <si>
    <t>21-503</t>
  </si>
  <si>
    <t>高大伟、厉新花</t>
  </si>
  <si>
    <t>27-1207</t>
  </si>
  <si>
    <t>孙发仪、孙静</t>
  </si>
  <si>
    <t>32-406</t>
  </si>
  <si>
    <t>严英姬</t>
  </si>
  <si>
    <t>27-1002</t>
  </si>
  <si>
    <t>周经伟</t>
  </si>
  <si>
    <t>李延安</t>
  </si>
  <si>
    <t>32-501</t>
  </si>
  <si>
    <t>宋务群、赵修春</t>
  </si>
  <si>
    <t>28-303</t>
  </si>
  <si>
    <t>陈璐奕</t>
  </si>
  <si>
    <t>32-1503</t>
  </si>
  <si>
    <t>文佩</t>
  </si>
  <si>
    <t>27-1304</t>
  </si>
  <si>
    <t>何士元</t>
  </si>
  <si>
    <t>27-803</t>
  </si>
  <si>
    <t>许萍萍</t>
  </si>
  <si>
    <t>18-602</t>
  </si>
  <si>
    <t>方解六</t>
  </si>
  <si>
    <t>9-701</t>
  </si>
  <si>
    <t>江帅军、陈娇</t>
  </si>
  <si>
    <t>27-1307</t>
  </si>
  <si>
    <t>陈占平</t>
  </si>
  <si>
    <t>27-1605</t>
  </si>
  <si>
    <t>刘文</t>
  </si>
  <si>
    <t>32-1701</t>
  </si>
  <si>
    <t>张兆龙、高秀芹</t>
  </si>
  <si>
    <t>32-1702</t>
  </si>
  <si>
    <t>宋晋芳</t>
  </si>
  <si>
    <t>32-607</t>
  </si>
  <si>
    <t>32-1406</t>
  </si>
  <si>
    <t>徐军荣</t>
  </si>
  <si>
    <t>32-1703</t>
  </si>
  <si>
    <t>杨大勇、李建琼</t>
  </si>
  <si>
    <t>27-1106</t>
  </si>
  <si>
    <t>周明、沈敏</t>
  </si>
  <si>
    <t>21-1103</t>
  </si>
  <si>
    <t>潘莉娟、卞军龙</t>
  </si>
  <si>
    <t>29-303</t>
  </si>
  <si>
    <t>卞军凤</t>
  </si>
  <si>
    <t>29-304</t>
  </si>
  <si>
    <t>赵华为</t>
  </si>
  <si>
    <t>许光侠</t>
  </si>
  <si>
    <t>27-1306</t>
  </si>
  <si>
    <t>郭伟</t>
  </si>
  <si>
    <t>林媛媛</t>
  </si>
  <si>
    <t>32-701</t>
  </si>
  <si>
    <t>柴宗樑、杨安生</t>
  </si>
  <si>
    <t>柴浩明</t>
  </si>
  <si>
    <t>27-1401</t>
  </si>
  <si>
    <t>王粉萍</t>
  </si>
  <si>
    <t>27-1305</t>
  </si>
  <si>
    <t>苏小芳</t>
  </si>
  <si>
    <t>27-1208</t>
  </si>
  <si>
    <t>李洪凯 周文娟</t>
  </si>
  <si>
    <t>32-1407</t>
  </si>
  <si>
    <t>董宇轩</t>
  </si>
  <si>
    <t>王贵成</t>
  </si>
  <si>
    <t>28-2-604</t>
  </si>
  <si>
    <t>金兰</t>
  </si>
  <si>
    <t>32-1002</t>
  </si>
  <si>
    <t>李娜</t>
  </si>
  <si>
    <t>29-105、205</t>
  </si>
  <si>
    <t>古春凤</t>
  </si>
  <si>
    <t>24-801</t>
  </si>
  <si>
    <t>全睿</t>
  </si>
  <si>
    <t>21-103</t>
  </si>
  <si>
    <t>李正东</t>
  </si>
  <si>
    <t>周玲</t>
  </si>
  <si>
    <t>于畅</t>
  </si>
  <si>
    <t>赵广收</t>
  </si>
  <si>
    <t>武红</t>
  </si>
  <si>
    <t>21-305+405</t>
  </si>
  <si>
    <t>吴小萍</t>
  </si>
  <si>
    <t>倪殷华</t>
  </si>
  <si>
    <t>32-605</t>
  </si>
  <si>
    <t>周琦</t>
  </si>
  <si>
    <t>17-401</t>
  </si>
  <si>
    <t>刘雄杰</t>
  </si>
  <si>
    <t>18-805</t>
  </si>
  <si>
    <t>18-806</t>
  </si>
  <si>
    <t>陈立杰、兰岚</t>
  </si>
  <si>
    <t>27-1204</t>
  </si>
  <si>
    <t>孙惠娟</t>
  </si>
  <si>
    <t>32－1205</t>
  </si>
  <si>
    <t>齐长君、赵付平</t>
  </si>
  <si>
    <t>27－1008</t>
  </si>
  <si>
    <t>韩春霞</t>
  </si>
  <si>
    <t>刘玉国</t>
  </si>
  <si>
    <t>27－602</t>
  </si>
  <si>
    <t>长谷川義男</t>
  </si>
  <si>
    <t>27－502</t>
  </si>
  <si>
    <t>沈如飞</t>
  </si>
  <si>
    <t>29-305+405</t>
  </si>
  <si>
    <t>杜辉辉</t>
  </si>
  <si>
    <t>陈小改</t>
  </si>
  <si>
    <t>27-405</t>
  </si>
  <si>
    <t>张和香</t>
  </si>
  <si>
    <t>11—402</t>
  </si>
  <si>
    <t>周勇</t>
  </si>
  <si>
    <t>张和香、周启航</t>
  </si>
  <si>
    <t>11—502</t>
  </si>
  <si>
    <t>范章林</t>
  </si>
  <si>
    <t>31-1905</t>
  </si>
  <si>
    <t>张杨 王艳</t>
  </si>
  <si>
    <t>陈为人</t>
  </si>
  <si>
    <t>黄国明</t>
  </si>
  <si>
    <t>吕金松</t>
  </si>
  <si>
    <t>32-1306</t>
  </si>
  <si>
    <t>夏菁</t>
  </si>
  <si>
    <t>21-301</t>
  </si>
  <si>
    <t>舒德庆、舒小琴</t>
  </si>
  <si>
    <t>32-705</t>
  </si>
  <si>
    <t>李金妹</t>
  </si>
  <si>
    <t>32-101</t>
  </si>
  <si>
    <t>刘倩、刘国良</t>
  </si>
  <si>
    <t>29-606</t>
  </si>
  <si>
    <t>刘亮</t>
  </si>
  <si>
    <t>24-102+202</t>
  </si>
  <si>
    <t>孔美华</t>
  </si>
  <si>
    <t>21-706</t>
  </si>
  <si>
    <t>朱彦洪</t>
  </si>
  <si>
    <t>32-805</t>
  </si>
  <si>
    <t>薛洪宁</t>
  </si>
  <si>
    <t>徐金娥</t>
  </si>
  <si>
    <t>葛以福</t>
  </si>
  <si>
    <t>24-902+1002</t>
  </si>
  <si>
    <t>陈筠</t>
  </si>
  <si>
    <t>23-703</t>
  </si>
  <si>
    <t>谭英伟、王芹芹</t>
  </si>
  <si>
    <t>33-806</t>
  </si>
  <si>
    <t>刘旭东、庄培培</t>
  </si>
  <si>
    <t>33-601</t>
  </si>
  <si>
    <t>赵原</t>
  </si>
  <si>
    <t>33-104</t>
  </si>
  <si>
    <t>徐震亚</t>
  </si>
  <si>
    <t xml:space="preserve"> 张宏民、梁孔云</t>
  </si>
  <si>
    <t>32-902</t>
  </si>
  <si>
    <t>王晓菲</t>
  </si>
  <si>
    <t>32-1004</t>
  </si>
  <si>
    <t>损失/利息</t>
  </si>
  <si>
    <t>冯建江</t>
  </si>
  <si>
    <t>李素珍</t>
  </si>
  <si>
    <t>陈芸</t>
  </si>
  <si>
    <t>封以祥</t>
  </si>
  <si>
    <t>张南平</t>
  </si>
  <si>
    <t>朱以芳</t>
  </si>
  <si>
    <t>张玉芳</t>
  </si>
  <si>
    <t>沈梅蓉</t>
  </si>
  <si>
    <t>沈建荣</t>
  </si>
  <si>
    <t>李阳阳</t>
  </si>
  <si>
    <t>黄瑞英</t>
  </si>
  <si>
    <t>张洁</t>
  </si>
  <si>
    <t>苏州市昆山地方税务局</t>
  </si>
  <si>
    <t>江苏信拓建设（集团）股份有限公司</t>
  </si>
  <si>
    <t>江苏省苏中建设集团股份有限公司</t>
  </si>
  <si>
    <t>昆山市福卡涂装工程有限公司</t>
  </si>
  <si>
    <t>昆山市开发区恒泰建筑设备租借站</t>
  </si>
  <si>
    <t>申报债权总金额（元）</t>
  </si>
  <si>
    <t>上海银行股份有限公司徐汇支行</t>
  </si>
  <si>
    <t>上海浦东科技融资担保有限公司</t>
  </si>
  <si>
    <t>上海银行股份有限公司浦东分行</t>
  </si>
  <si>
    <t>滕健</t>
  </si>
  <si>
    <t>南通五建建设工程有限公司</t>
  </si>
  <si>
    <t>上海亚星建筑装饰有限公司</t>
  </si>
  <si>
    <t>上海同源美艺建筑装潢工程有限公司</t>
  </si>
  <si>
    <t>上海钟武建筑装潢工程有限公司</t>
  </si>
  <si>
    <t>上海良开建筑安装工程有限公司</t>
  </si>
  <si>
    <t>上海永成建筑创艺有限公司</t>
  </si>
  <si>
    <t>昆山市通华建设工程有限公司巴城第一分公司</t>
  </si>
  <si>
    <t>江苏永通市政园林建设有限公司</t>
  </si>
  <si>
    <t>上海成宜建筑装饰工程有限公司</t>
  </si>
  <si>
    <t>苏州中皓建筑装饰工程有限公司</t>
  </si>
  <si>
    <t>上海为林绿化景观有限公司</t>
  </si>
  <si>
    <t>昆山消防安全工程有限公司</t>
  </si>
  <si>
    <t>上海浦东住宅构件公司</t>
  </si>
  <si>
    <t>张衡</t>
  </si>
  <si>
    <t>昆山市骏腾机电安装工程有限公司</t>
  </si>
  <si>
    <t>上海鸿海建筑装饰工程有限公司</t>
  </si>
  <si>
    <t>张俊</t>
  </si>
  <si>
    <t>王秀玲</t>
  </si>
  <si>
    <t>中国农业银行股份有限公司昆山分行</t>
  </si>
  <si>
    <t>镇江时晔电器成套设备有限公司</t>
  </si>
  <si>
    <t>上海熊猫机械（集团）有限公司苏州分公司</t>
  </si>
  <si>
    <t>上海东方投资监理有限公司</t>
  </si>
  <si>
    <t xml:space="preserve">上海中原物业代理有限公司 </t>
  </si>
  <si>
    <t>上海锦日物业管理有限公司</t>
  </si>
  <si>
    <t>昆山世泰建设工程咨询监理有限公司</t>
  </si>
  <si>
    <t>苏州六度设计研究院有限公司</t>
  </si>
  <si>
    <t>苏州立诚建筑设计院有限公司</t>
  </si>
  <si>
    <t>昆山市鹿城环保技术服务有限公司</t>
  </si>
  <si>
    <t>乐意涂料（上海）有限公司</t>
  </si>
  <si>
    <t>江苏瀚深水业科技发展有限公司</t>
  </si>
  <si>
    <t>江苏金晨消防器材有限公司</t>
  </si>
  <si>
    <t>上海工程勘察设计有限公司</t>
  </si>
  <si>
    <t>昆山兴天下智能网络工程有限公司</t>
  </si>
  <si>
    <t>购房房号</t>
  </si>
  <si>
    <t>张龙飞</t>
  </si>
  <si>
    <t>柏伟</t>
  </si>
  <si>
    <t>杨新</t>
  </si>
  <si>
    <t>张志保</t>
  </si>
  <si>
    <t>赵缜</t>
  </si>
  <si>
    <t>汪会兰</t>
  </si>
  <si>
    <t>债权种类</t>
  </si>
  <si>
    <t>申报总金额</t>
  </si>
  <si>
    <t>购房户</t>
  </si>
  <si>
    <t>职工</t>
  </si>
  <si>
    <t>建设工程优先</t>
  </si>
  <si>
    <t>抵押</t>
  </si>
  <si>
    <t>24-501</t>
  </si>
  <si>
    <t>32-907</t>
  </si>
  <si>
    <t>27-804</t>
  </si>
  <si>
    <t>27-1706</t>
  </si>
  <si>
    <t>27-901</t>
  </si>
  <si>
    <t>27-303</t>
  </si>
  <si>
    <t>28-606</t>
  </si>
  <si>
    <t>33-903</t>
  </si>
  <si>
    <t>27-204</t>
  </si>
  <si>
    <t>27-1606</t>
  </si>
  <si>
    <t>27-1501</t>
  </si>
  <si>
    <t>27-2-507</t>
  </si>
  <si>
    <t>32-1405</t>
  </si>
  <si>
    <t>29-705、805、905</t>
  </si>
  <si>
    <t>21-1001</t>
  </si>
  <si>
    <t>21-901</t>
  </si>
  <si>
    <t>28-404</t>
  </si>
  <si>
    <t>27-1703</t>
  </si>
  <si>
    <t>32-903</t>
  </si>
  <si>
    <t>朱志伟</t>
  </si>
  <si>
    <t>28-701</t>
  </si>
  <si>
    <t>27-501</t>
  </si>
  <si>
    <t>刘青青</t>
  </si>
  <si>
    <t>32-302</t>
  </si>
  <si>
    <t>昆山百圣中智能科技有限公司</t>
  </si>
  <si>
    <t>昆山城建建筑安装有限公司张浦分公司</t>
  </si>
  <si>
    <t>白景芳</t>
  </si>
  <si>
    <t>32-506</t>
  </si>
  <si>
    <t>潘萍</t>
  </si>
  <si>
    <t>32-1506</t>
  </si>
  <si>
    <t>刘方超、杨阳</t>
  </si>
  <si>
    <t>32-1101</t>
  </si>
  <si>
    <t>张怡</t>
  </si>
  <si>
    <t>27-302</t>
  </si>
  <si>
    <t>张建华、罗湘</t>
  </si>
  <si>
    <t>32-1507</t>
  </si>
  <si>
    <t>昆山市鼎立机电安装工程有限公司</t>
  </si>
  <si>
    <t>丁玉龙</t>
  </si>
  <si>
    <t>30-1101</t>
  </si>
  <si>
    <t>陈卫国、马丽坤</t>
  </si>
  <si>
    <t>33-404</t>
  </si>
  <si>
    <t>李超</t>
  </si>
  <si>
    <t>20-303</t>
  </si>
  <si>
    <t>张晖、姚小英</t>
  </si>
  <si>
    <t>30-1405</t>
  </si>
  <si>
    <t>田臻颖</t>
  </si>
  <si>
    <t>31-1806</t>
  </si>
  <si>
    <t>张妮</t>
  </si>
  <si>
    <t>27-1105</t>
  </si>
  <si>
    <t>陈俊</t>
  </si>
  <si>
    <t>陆荣斌</t>
  </si>
  <si>
    <t>22-801</t>
  </si>
  <si>
    <t>顾思宇</t>
  </si>
  <si>
    <t>31-906</t>
  </si>
  <si>
    <t>陈文忠、吕群</t>
  </si>
  <si>
    <t>25-1305+1405</t>
  </si>
  <si>
    <t>谢道玲</t>
  </si>
  <si>
    <t>31-802</t>
  </si>
  <si>
    <t>赵文彩</t>
  </si>
  <si>
    <t>25-1603</t>
  </si>
  <si>
    <t>梁海涛、杜杨柳</t>
  </si>
  <si>
    <t>32-603</t>
  </si>
  <si>
    <t>上海岩土工程勘察设计研究院有限公司</t>
  </si>
  <si>
    <t>施美婷</t>
  </si>
  <si>
    <t>26-905+1005</t>
  </si>
  <si>
    <t>薛玉珍</t>
  </si>
  <si>
    <t>晋小明</t>
  </si>
  <si>
    <t>薛玉英</t>
  </si>
  <si>
    <t>26-106+206</t>
  </si>
  <si>
    <t>曹媛媛</t>
  </si>
  <si>
    <t>21-101</t>
  </si>
  <si>
    <t>王斌利</t>
  </si>
  <si>
    <t>32-803</t>
  </si>
  <si>
    <t>上海豪昀实业有限公司</t>
  </si>
  <si>
    <t>上海琛拱投资管理中心</t>
  </si>
  <si>
    <t>湖北翰德建材有限责任公司</t>
  </si>
  <si>
    <t>潘郑璐</t>
  </si>
  <si>
    <t>23-601</t>
  </si>
  <si>
    <t>翁丽俊</t>
  </si>
  <si>
    <t>23-501</t>
  </si>
  <si>
    <t>陈宇浩</t>
  </si>
  <si>
    <t>23-803</t>
  </si>
  <si>
    <t>占智红</t>
  </si>
  <si>
    <t>23-701</t>
  </si>
  <si>
    <t>杨华峰</t>
  </si>
  <si>
    <t>孙悦</t>
  </si>
  <si>
    <t>20-601</t>
  </si>
  <si>
    <t>陈小琴</t>
  </si>
  <si>
    <t>9-602</t>
  </si>
  <si>
    <t>国网江苏省电力公司昆山市供电公司</t>
  </si>
  <si>
    <t>上海仲盛融资担保股份有限公司</t>
  </si>
  <si>
    <t>30-101</t>
  </si>
  <si>
    <t>30-1502+1602</t>
  </si>
  <si>
    <t>黄倩茹、马义平</t>
  </si>
  <si>
    <t>26-904+1004</t>
  </si>
  <si>
    <t>26-1104+1204</t>
  </si>
  <si>
    <t>26-1103+1203</t>
  </si>
  <si>
    <t>于佳琳</t>
  </si>
  <si>
    <t>19-101</t>
  </si>
  <si>
    <t>23-706</t>
  </si>
  <si>
    <t>林丽</t>
  </si>
  <si>
    <t>31-1702+1802</t>
  </si>
  <si>
    <t>23-903+1003</t>
  </si>
  <si>
    <t>张智敏</t>
  </si>
  <si>
    <t>10-201</t>
  </si>
  <si>
    <t>8-301</t>
  </si>
  <si>
    <t>30-201</t>
  </si>
  <si>
    <t>李美珍</t>
  </si>
  <si>
    <t>30-202</t>
  </si>
  <si>
    <t>30-203</t>
  </si>
  <si>
    <t>8-401</t>
  </si>
  <si>
    <t>10-202</t>
  </si>
  <si>
    <t>31-103</t>
  </si>
  <si>
    <t>30-2105+2205</t>
  </si>
  <si>
    <t>张阿凤</t>
  </si>
  <si>
    <t>8-501</t>
  </si>
  <si>
    <t>9-202</t>
  </si>
  <si>
    <t>昆山腾隆贸易有限公司</t>
  </si>
  <si>
    <t>上海静远室内装潢有限公司</t>
  </si>
  <si>
    <t>上海民通实业有限公司</t>
  </si>
  <si>
    <t>连带债权人</t>
  </si>
  <si>
    <t>茌亚（chi）</t>
  </si>
  <si>
    <t>依据判决书认定</t>
  </si>
  <si>
    <t>中信银行股份有限公司昆山支行</t>
  </si>
  <si>
    <t>借款人未逾期，不承担担保责任</t>
  </si>
  <si>
    <t>依判决</t>
  </si>
  <si>
    <t>中国工商银行股份有限公司昆山分行</t>
  </si>
  <si>
    <t>中国工商银行股份有限公司上海市浦东分行</t>
  </si>
  <si>
    <t>中国工商银行股份有限公司苏州分行</t>
  </si>
  <si>
    <t>中国银行股份有限公司上海市虹口支行</t>
  </si>
  <si>
    <t>普通债权序号</t>
  </si>
  <si>
    <t>依据调解书</t>
  </si>
  <si>
    <t>普通债权</t>
  </si>
  <si>
    <t>浙江星月门业有限公司</t>
  </si>
  <si>
    <t>（2015）苏中商初字第00167号判决书</t>
  </si>
  <si>
    <t>判决书</t>
  </si>
  <si>
    <t>昆山市顺达电力建设有限公司</t>
  </si>
  <si>
    <t>优先债权认定总金额</t>
  </si>
  <si>
    <t>普通债权认定总金额</t>
  </si>
  <si>
    <t>备注</t>
  </si>
  <si>
    <t>佟嘉春</t>
  </si>
  <si>
    <t>郑洋</t>
  </si>
  <si>
    <t>上海馥地融资性担保有限责任公司</t>
  </si>
  <si>
    <t>昆山万皓照明工程有限公司</t>
  </si>
  <si>
    <t>优先债权</t>
  </si>
  <si>
    <t>普通债权</t>
  </si>
  <si>
    <t>普通债权</t>
  </si>
  <si>
    <t>不认定家数</t>
  </si>
  <si>
    <t>合计</t>
  </si>
  <si>
    <t>备注</t>
  </si>
  <si>
    <t>申报序号</t>
  </si>
  <si>
    <t>房号</t>
  </si>
  <si>
    <t>李美丽</t>
  </si>
  <si>
    <t>姜干</t>
  </si>
  <si>
    <t>王艳芳</t>
  </si>
  <si>
    <t>卢鸣骅  储瑞芬</t>
  </si>
  <si>
    <t>陶燕</t>
  </si>
  <si>
    <t>谢冬</t>
  </si>
  <si>
    <t>周开兵   谭帮辉</t>
  </si>
  <si>
    <t>李丰伟 周青梅</t>
  </si>
  <si>
    <t>殷海花</t>
  </si>
  <si>
    <t>刘月</t>
  </si>
  <si>
    <t>周永祥</t>
  </si>
  <si>
    <t>姚春民   岳云赟</t>
  </si>
  <si>
    <t>陈彩华  孟娟</t>
  </si>
  <si>
    <t>刘永志</t>
  </si>
  <si>
    <t>朱艳丽     龚坤鹏</t>
  </si>
  <si>
    <t>29-806</t>
  </si>
  <si>
    <t>邹建荣、柯惠珍</t>
  </si>
  <si>
    <t>喻云初</t>
  </si>
  <si>
    <t>27-1108</t>
  </si>
  <si>
    <t>工资</t>
  </si>
  <si>
    <t>经济补偿金等</t>
  </si>
  <si>
    <t>认定金额</t>
  </si>
  <si>
    <t>姓名</t>
  </si>
  <si>
    <t>年龄</t>
  </si>
  <si>
    <t>工作岗位</t>
  </si>
  <si>
    <t>工作年限</t>
  </si>
  <si>
    <t>（人民币元）</t>
  </si>
  <si>
    <t>人民币（元）</t>
  </si>
  <si>
    <t>77.11.</t>
  </si>
  <si>
    <t>水电工程 师</t>
  </si>
  <si>
    <t>08.6.20~15.3.30</t>
  </si>
  <si>
    <t>依仲裁裁决，含税，个人所得税由债权人自行申报</t>
  </si>
  <si>
    <t>80.11.</t>
  </si>
  <si>
    <t>资料员</t>
  </si>
  <si>
    <t>12.9.~15.3.30</t>
  </si>
  <si>
    <t>82.8.</t>
  </si>
  <si>
    <t>08.5.20~15.3.30</t>
  </si>
  <si>
    <t>77.3.</t>
  </si>
  <si>
    <t>土建工程师</t>
  </si>
  <si>
    <t>13.3.1~15.3.30</t>
  </si>
  <si>
    <t>48.5.</t>
  </si>
  <si>
    <t>工程预算员</t>
  </si>
  <si>
    <t>退休反聘12.5.~16.7.</t>
  </si>
  <si>
    <t>依纳税证明，含税，个人所得税由债权人自行申报</t>
  </si>
  <si>
    <t>68.11.</t>
  </si>
  <si>
    <t>员工</t>
  </si>
  <si>
    <t>10.10.~15.1.31.</t>
  </si>
  <si>
    <t>74.4.</t>
  </si>
  <si>
    <t>12.4.~15.1.31</t>
  </si>
  <si>
    <t>67.6.</t>
  </si>
  <si>
    <t>11.10~15.8.</t>
  </si>
  <si>
    <t>依欠薪证明和纳税凭证，含税，个人所得税由债权人自行申报</t>
  </si>
  <si>
    <t>78.1.</t>
  </si>
  <si>
    <t>会计</t>
  </si>
  <si>
    <t>12.3.~16.7.</t>
  </si>
  <si>
    <t>扣除6、7月份社保个人承担部分，个人所得税由债权人自行申报</t>
  </si>
  <si>
    <t>徐奕斌</t>
  </si>
  <si>
    <t>88.7.</t>
  </si>
  <si>
    <t>12.10~16.7</t>
  </si>
  <si>
    <t>74.7.</t>
  </si>
  <si>
    <t>10.5~16.7.</t>
  </si>
  <si>
    <t>85.3.</t>
  </si>
  <si>
    <t>09.8.~16.7</t>
  </si>
  <si>
    <t>75.9.</t>
  </si>
  <si>
    <t>09.3~16.7</t>
  </si>
  <si>
    <t>86.12.</t>
  </si>
  <si>
    <t>30-1604</t>
  </si>
  <si>
    <t>30-2004</t>
  </si>
  <si>
    <t>购房款不足50%，不予交房，全额返还购房款</t>
  </si>
  <si>
    <t>无进账记录</t>
  </si>
  <si>
    <t>非真实购房，以签订购房合同的形式套取银行贷款，涉诉</t>
  </si>
  <si>
    <t>认定债权金额（元）</t>
  </si>
  <si>
    <t>备注</t>
  </si>
  <si>
    <t>普通债权</t>
  </si>
  <si>
    <t>申报总家数</t>
  </si>
  <si>
    <t>对债务人的特定财产享有优先受偿的债权</t>
  </si>
  <si>
    <t>职工</t>
  </si>
  <si>
    <t>税款</t>
  </si>
  <si>
    <t>一、购房类债权</t>
  </si>
  <si>
    <t>二、非购房类债权</t>
  </si>
  <si>
    <t>不认定金额（元）</t>
  </si>
  <si>
    <t>不认定金额（元）</t>
  </si>
  <si>
    <t>备注</t>
  </si>
  <si>
    <t>意向金，财务显示已退1万元</t>
  </si>
  <si>
    <t>财务显示已退1万</t>
  </si>
  <si>
    <t>财务显示已退1万</t>
  </si>
  <si>
    <t>购房款不足50%，不予交房，全额返还购房款</t>
  </si>
  <si>
    <t>欠购房款35000元</t>
  </si>
  <si>
    <t>欠购房款31000元</t>
  </si>
  <si>
    <t>申报债权金额</t>
  </si>
  <si>
    <t>审查认定金额</t>
  </si>
  <si>
    <t>购买房屋房号</t>
  </si>
  <si>
    <t>序号</t>
  </si>
  <si>
    <r>
      <t>（2015）</t>
    </r>
    <r>
      <rPr>
        <sz val="14"/>
        <color indexed="8"/>
        <rFont val="宋体"/>
        <family val="0"/>
      </rPr>
      <t>浦民六商初字第9616号判决书</t>
    </r>
  </si>
  <si>
    <t>序号</t>
  </si>
  <si>
    <t>备注</t>
  </si>
  <si>
    <t>依据判决书认定</t>
  </si>
  <si>
    <t>认定债权金额（元）</t>
  </si>
  <si>
    <t>申报债权金额（元）</t>
  </si>
  <si>
    <t>依判决</t>
  </si>
  <si>
    <t>依据调解书</t>
  </si>
  <si>
    <t>依据判决书</t>
  </si>
  <si>
    <t>依据调解书</t>
  </si>
  <si>
    <t>优先债权</t>
  </si>
  <si>
    <t>依据判决书</t>
  </si>
  <si>
    <t>依据判决书，利息计算错误</t>
  </si>
  <si>
    <r>
      <t>2</t>
    </r>
    <r>
      <rPr>
        <b/>
        <sz val="12"/>
        <color indexed="8"/>
        <rFont val="宋体"/>
        <family val="0"/>
      </rPr>
      <t>1-902、1002、1102</t>
    </r>
  </si>
  <si>
    <r>
      <t>3</t>
    </r>
    <r>
      <rPr>
        <b/>
        <sz val="12"/>
        <color indexed="8"/>
        <rFont val="宋体"/>
        <family val="0"/>
      </rPr>
      <t>2-1207</t>
    </r>
  </si>
  <si>
    <r>
      <t>2</t>
    </r>
    <r>
      <rPr>
        <b/>
        <sz val="12"/>
        <color indexed="8"/>
        <rFont val="宋体"/>
        <family val="0"/>
      </rPr>
      <t>8-102、202</t>
    </r>
  </si>
  <si>
    <r>
      <t>3</t>
    </r>
    <r>
      <rPr>
        <b/>
        <sz val="12"/>
        <color indexed="8"/>
        <rFont val="宋体"/>
        <family val="0"/>
      </rPr>
      <t>3-804</t>
    </r>
  </si>
  <si>
    <r>
      <t>2</t>
    </r>
    <r>
      <rPr>
        <b/>
        <sz val="12"/>
        <color indexed="8"/>
        <rFont val="宋体"/>
        <family val="0"/>
      </rPr>
      <t>8-806</t>
    </r>
  </si>
  <si>
    <r>
      <t>2</t>
    </r>
    <r>
      <rPr>
        <b/>
        <sz val="12"/>
        <color indexed="8"/>
        <rFont val="宋体"/>
        <family val="0"/>
      </rPr>
      <t>4-301</t>
    </r>
  </si>
  <si>
    <r>
      <t>2</t>
    </r>
    <r>
      <rPr>
        <b/>
        <sz val="12"/>
        <color indexed="8"/>
        <rFont val="宋体"/>
        <family val="0"/>
      </rPr>
      <t>7-1101</t>
    </r>
  </si>
  <si>
    <r>
      <t>2</t>
    </r>
    <r>
      <rPr>
        <b/>
        <sz val="12"/>
        <color indexed="8"/>
        <rFont val="宋体"/>
        <family val="0"/>
      </rPr>
      <t>1-203</t>
    </r>
  </si>
  <si>
    <r>
      <t>2</t>
    </r>
    <r>
      <rPr>
        <b/>
        <sz val="12"/>
        <color indexed="8"/>
        <rFont val="宋体"/>
        <family val="0"/>
      </rPr>
      <t>9-501</t>
    </r>
  </si>
  <si>
    <r>
      <t>2</t>
    </r>
    <r>
      <rPr>
        <b/>
        <sz val="12"/>
        <color indexed="8"/>
        <rFont val="宋体"/>
        <family val="0"/>
      </rPr>
      <t>7-1102</t>
    </r>
  </si>
  <si>
    <r>
      <t>3</t>
    </r>
    <r>
      <rPr>
        <b/>
        <sz val="12"/>
        <color indexed="8"/>
        <rFont val="宋体"/>
        <family val="0"/>
      </rPr>
      <t>3-704</t>
    </r>
  </si>
  <si>
    <r>
      <t>3</t>
    </r>
    <r>
      <rPr>
        <b/>
        <sz val="12"/>
        <color indexed="8"/>
        <rFont val="宋体"/>
        <family val="0"/>
      </rPr>
      <t>2-502</t>
    </r>
  </si>
  <si>
    <r>
      <t>3</t>
    </r>
    <r>
      <rPr>
        <b/>
        <sz val="12"/>
        <color indexed="8"/>
        <rFont val="宋体"/>
        <family val="0"/>
      </rPr>
      <t>2-306</t>
    </r>
  </si>
  <si>
    <r>
      <t>3</t>
    </r>
    <r>
      <rPr>
        <b/>
        <sz val="12"/>
        <color indexed="8"/>
        <rFont val="宋体"/>
        <family val="0"/>
      </rPr>
      <t>2-1108</t>
    </r>
  </si>
  <si>
    <r>
      <t>2</t>
    </r>
    <r>
      <rPr>
        <b/>
        <sz val="12"/>
        <color indexed="8"/>
        <rFont val="宋体"/>
        <family val="0"/>
      </rPr>
      <t>4-806</t>
    </r>
  </si>
  <si>
    <r>
      <t>3</t>
    </r>
    <r>
      <rPr>
        <b/>
        <sz val="12"/>
        <color indexed="8"/>
        <rFont val="宋体"/>
        <family val="0"/>
      </rPr>
      <t>2-1107</t>
    </r>
  </si>
  <si>
    <r>
      <t>2</t>
    </r>
    <r>
      <rPr>
        <b/>
        <sz val="12"/>
        <color indexed="8"/>
        <rFont val="宋体"/>
        <family val="0"/>
      </rPr>
      <t>9-302、402</t>
    </r>
  </si>
  <si>
    <r>
      <t>3</t>
    </r>
    <r>
      <rPr>
        <b/>
        <sz val="12"/>
        <color indexed="8"/>
        <rFont val="宋体"/>
        <family val="0"/>
      </rPr>
      <t>2-1206</t>
    </r>
  </si>
  <si>
    <r>
      <t>2</t>
    </r>
    <r>
      <rPr>
        <b/>
        <sz val="12"/>
        <color indexed="8"/>
        <rFont val="宋体"/>
        <family val="0"/>
      </rPr>
      <t>4-505、605</t>
    </r>
  </si>
  <si>
    <r>
      <t>3</t>
    </r>
    <r>
      <rPr>
        <b/>
        <sz val="12"/>
        <color indexed="8"/>
        <rFont val="宋体"/>
        <family val="0"/>
      </rPr>
      <t>2-204</t>
    </r>
  </si>
  <si>
    <r>
      <t>2</t>
    </r>
    <r>
      <rPr>
        <b/>
        <sz val="12"/>
        <color indexed="8"/>
        <rFont val="宋体"/>
        <family val="0"/>
      </rPr>
      <t>4-601</t>
    </r>
  </si>
  <si>
    <r>
      <t>2</t>
    </r>
    <r>
      <rPr>
        <b/>
        <sz val="12"/>
        <color indexed="8"/>
        <rFont val="宋体"/>
        <family val="0"/>
      </rPr>
      <t>7-1403</t>
    </r>
  </si>
  <si>
    <r>
      <t>3</t>
    </r>
    <r>
      <rPr>
        <b/>
        <sz val="12"/>
        <color indexed="8"/>
        <rFont val="宋体"/>
        <family val="0"/>
      </rPr>
      <t>3-203</t>
    </r>
  </si>
  <si>
    <r>
      <t>2</t>
    </r>
    <r>
      <rPr>
        <b/>
        <sz val="12"/>
        <color indexed="8"/>
        <rFont val="宋体"/>
        <family val="0"/>
      </rPr>
      <t>9-103</t>
    </r>
  </si>
  <si>
    <r>
      <t>2</t>
    </r>
    <r>
      <rPr>
        <b/>
        <sz val="12"/>
        <color indexed="8"/>
        <rFont val="宋体"/>
        <family val="0"/>
      </rPr>
      <t>8-901</t>
    </r>
  </si>
  <si>
    <r>
      <t>2</t>
    </r>
    <r>
      <rPr>
        <b/>
        <sz val="12"/>
        <color indexed="8"/>
        <rFont val="宋体"/>
        <family val="0"/>
      </rPr>
      <t>7-1801</t>
    </r>
  </si>
  <si>
    <r>
      <t>3</t>
    </r>
    <r>
      <rPr>
        <b/>
        <sz val="12"/>
        <color indexed="8"/>
        <rFont val="宋体"/>
        <family val="0"/>
      </rPr>
      <t>2-1202</t>
    </r>
  </si>
  <si>
    <r>
      <t>2</t>
    </r>
    <r>
      <rPr>
        <b/>
        <sz val="12"/>
        <color indexed="8"/>
        <rFont val="宋体"/>
        <family val="0"/>
      </rPr>
      <t>7-1901</t>
    </r>
  </si>
  <si>
    <r>
      <t>2</t>
    </r>
    <r>
      <rPr>
        <b/>
        <sz val="12"/>
        <color indexed="8"/>
        <rFont val="宋体"/>
        <family val="0"/>
      </rPr>
      <t>7-1608</t>
    </r>
  </si>
  <si>
    <r>
      <t>2</t>
    </r>
    <r>
      <rPr>
        <b/>
        <sz val="12"/>
        <color indexed="8"/>
        <rFont val="宋体"/>
        <family val="0"/>
      </rPr>
      <t>8-203</t>
    </r>
  </si>
  <si>
    <r>
      <t>2</t>
    </r>
    <r>
      <rPr>
        <b/>
        <sz val="12"/>
        <color indexed="8"/>
        <rFont val="宋体"/>
        <family val="0"/>
      </rPr>
      <t>7-808</t>
    </r>
  </si>
  <si>
    <r>
      <t>2</t>
    </r>
    <r>
      <rPr>
        <b/>
        <sz val="12"/>
        <color indexed="8"/>
        <rFont val="宋体"/>
        <family val="0"/>
      </rPr>
      <t>7-1802</t>
    </r>
  </si>
  <si>
    <r>
      <t>2</t>
    </r>
    <r>
      <rPr>
        <b/>
        <sz val="12"/>
        <color indexed="8"/>
        <rFont val="宋体"/>
        <family val="0"/>
      </rPr>
      <t>1-604</t>
    </r>
  </si>
  <si>
    <r>
      <t>2</t>
    </r>
    <r>
      <rPr>
        <b/>
        <sz val="12"/>
        <color indexed="8"/>
        <rFont val="宋体"/>
        <family val="0"/>
      </rPr>
      <t>9-101</t>
    </r>
  </si>
  <si>
    <r>
      <t>2</t>
    </r>
    <r>
      <rPr>
        <b/>
        <sz val="12"/>
        <color indexed="8"/>
        <rFont val="宋体"/>
        <family val="0"/>
      </rPr>
      <t>7-203</t>
    </r>
  </si>
  <si>
    <r>
      <t>3</t>
    </r>
    <r>
      <rPr>
        <b/>
        <sz val="12"/>
        <color indexed="8"/>
        <rFont val="宋体"/>
        <family val="0"/>
      </rPr>
      <t>2-807</t>
    </r>
  </si>
  <si>
    <r>
      <t>2</t>
    </r>
    <r>
      <rPr>
        <b/>
        <sz val="12"/>
        <color indexed="8"/>
        <rFont val="宋体"/>
        <family val="0"/>
      </rPr>
      <t>8-305、405</t>
    </r>
  </si>
  <si>
    <r>
      <t>3</t>
    </r>
    <r>
      <rPr>
        <b/>
        <sz val="12"/>
        <color indexed="8"/>
        <rFont val="宋体"/>
        <family val="0"/>
      </rPr>
      <t>3-906</t>
    </r>
  </si>
  <si>
    <r>
      <t>2</t>
    </r>
    <r>
      <rPr>
        <b/>
        <sz val="12"/>
        <color indexed="8"/>
        <rFont val="宋体"/>
        <family val="0"/>
      </rPr>
      <t>1-702、802</t>
    </r>
  </si>
  <si>
    <r>
      <t>2</t>
    </r>
    <r>
      <rPr>
        <b/>
        <sz val="12"/>
        <color indexed="8"/>
        <rFont val="宋体"/>
        <family val="0"/>
      </rPr>
      <t>8-406</t>
    </r>
  </si>
  <si>
    <r>
      <t>2</t>
    </r>
    <r>
      <rPr>
        <b/>
        <sz val="12"/>
        <color indexed="8"/>
        <rFont val="宋体"/>
        <family val="0"/>
      </rPr>
      <t>7-702</t>
    </r>
  </si>
  <si>
    <r>
      <t>2</t>
    </r>
    <r>
      <rPr>
        <b/>
        <sz val="12"/>
        <color indexed="8"/>
        <rFont val="宋体"/>
        <family val="0"/>
      </rPr>
      <t>8-704</t>
    </r>
  </si>
  <si>
    <r>
      <t>2</t>
    </r>
    <r>
      <rPr>
        <b/>
        <sz val="12"/>
        <color indexed="8"/>
        <rFont val="宋体"/>
        <family val="0"/>
      </rPr>
      <t>8-306</t>
    </r>
  </si>
  <si>
    <r>
      <t>2</t>
    </r>
    <r>
      <rPr>
        <b/>
        <sz val="12"/>
        <color indexed="8"/>
        <rFont val="宋体"/>
        <family val="0"/>
      </rPr>
      <t>1-1006</t>
    </r>
  </si>
  <si>
    <r>
      <t>2</t>
    </r>
    <r>
      <rPr>
        <b/>
        <sz val="12"/>
        <color indexed="8"/>
        <rFont val="宋体"/>
        <family val="0"/>
      </rPr>
      <t>7-406</t>
    </r>
  </si>
  <si>
    <r>
      <t>2</t>
    </r>
    <r>
      <rPr>
        <b/>
        <sz val="12"/>
        <color indexed="8"/>
        <rFont val="宋体"/>
        <family val="0"/>
      </rPr>
      <t>1-806</t>
    </r>
  </si>
  <si>
    <r>
      <t>3</t>
    </r>
    <r>
      <rPr>
        <b/>
        <sz val="12"/>
        <color indexed="8"/>
        <rFont val="宋体"/>
        <family val="0"/>
      </rPr>
      <t>3-701</t>
    </r>
  </si>
  <si>
    <r>
      <t>2</t>
    </r>
    <r>
      <rPr>
        <b/>
        <sz val="12"/>
        <color indexed="8"/>
        <rFont val="宋体"/>
        <family val="0"/>
      </rPr>
      <t>7-601</t>
    </r>
  </si>
  <si>
    <r>
      <t>2</t>
    </r>
    <r>
      <rPr>
        <b/>
        <sz val="12"/>
        <color indexed="8"/>
        <rFont val="宋体"/>
        <family val="0"/>
      </rPr>
      <t>9-401</t>
    </r>
  </si>
  <si>
    <r>
      <t>3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-1504</t>
    </r>
  </si>
  <si>
    <r>
      <t>3</t>
    </r>
    <r>
      <rPr>
        <b/>
        <sz val="12"/>
        <color indexed="8"/>
        <rFont val="宋体"/>
        <family val="0"/>
      </rPr>
      <t>2-1007</t>
    </r>
  </si>
  <si>
    <r>
      <t>3</t>
    </r>
    <r>
      <rPr>
        <b/>
        <sz val="12"/>
        <color indexed="8"/>
        <rFont val="宋体"/>
        <family val="0"/>
      </rPr>
      <t>3-904</t>
    </r>
  </si>
  <si>
    <r>
      <t>2</t>
    </r>
    <r>
      <rPr>
        <b/>
        <sz val="12"/>
        <color indexed="8"/>
        <rFont val="宋体"/>
        <family val="0"/>
      </rPr>
      <t>1-803</t>
    </r>
  </si>
  <si>
    <r>
      <t>3</t>
    </r>
    <r>
      <rPr>
        <b/>
        <sz val="12"/>
        <color indexed="8"/>
        <rFont val="宋体"/>
        <family val="0"/>
      </rPr>
      <t>2-1505</t>
    </r>
  </si>
  <si>
    <r>
      <t>3</t>
    </r>
    <r>
      <rPr>
        <b/>
        <sz val="12"/>
        <color indexed="8"/>
        <rFont val="宋体"/>
        <family val="0"/>
      </rPr>
      <t>3-604</t>
    </r>
  </si>
  <si>
    <r>
      <t>2</t>
    </r>
    <r>
      <rPr>
        <b/>
        <sz val="12"/>
        <color indexed="8"/>
        <rFont val="宋体"/>
        <family val="0"/>
      </rPr>
      <t>4-502、602</t>
    </r>
  </si>
  <si>
    <r>
      <t>3</t>
    </r>
    <r>
      <rPr>
        <b/>
        <sz val="12"/>
        <color indexed="8"/>
        <rFont val="宋体"/>
        <family val="0"/>
      </rPr>
      <t>3-801</t>
    </r>
  </si>
  <si>
    <r>
      <t>2</t>
    </r>
    <r>
      <rPr>
        <b/>
        <sz val="12"/>
        <color indexed="8"/>
        <rFont val="宋体"/>
        <family val="0"/>
      </rPr>
      <t>7-807</t>
    </r>
  </si>
  <si>
    <r>
      <t>2</t>
    </r>
    <r>
      <rPr>
        <b/>
        <sz val="12"/>
        <color indexed="8"/>
        <rFont val="宋体"/>
        <family val="0"/>
      </rPr>
      <t>8-506</t>
    </r>
  </si>
  <si>
    <r>
      <t>3</t>
    </r>
    <r>
      <rPr>
        <b/>
        <sz val="12"/>
        <color indexed="8"/>
        <rFont val="宋体"/>
        <family val="0"/>
      </rPr>
      <t>2-401</t>
    </r>
  </si>
  <si>
    <r>
      <t>2</t>
    </r>
    <r>
      <rPr>
        <b/>
        <sz val="12"/>
        <color indexed="8"/>
        <rFont val="宋体"/>
        <family val="0"/>
      </rPr>
      <t>8-204</t>
    </r>
  </si>
  <si>
    <r>
      <t>2</t>
    </r>
    <r>
      <rPr>
        <b/>
        <sz val="12"/>
        <color indexed="8"/>
        <rFont val="宋体"/>
        <family val="0"/>
      </rPr>
      <t>7-1603</t>
    </r>
  </si>
  <si>
    <r>
      <t>2</t>
    </r>
    <r>
      <rPr>
        <b/>
        <sz val="12"/>
        <color indexed="8"/>
        <rFont val="宋体"/>
        <family val="0"/>
      </rPr>
      <t>9-106</t>
    </r>
  </si>
  <si>
    <r>
      <t>3</t>
    </r>
    <r>
      <rPr>
        <b/>
        <sz val="12"/>
        <color indexed="8"/>
        <rFont val="宋体"/>
        <family val="0"/>
      </rPr>
      <t>2-1308</t>
    </r>
  </si>
  <si>
    <r>
      <t>2</t>
    </r>
    <r>
      <rPr>
        <b/>
        <sz val="12"/>
        <color indexed="8"/>
        <rFont val="宋体"/>
        <family val="0"/>
      </rPr>
      <t>1-1101</t>
    </r>
  </si>
  <si>
    <r>
      <t>3</t>
    </r>
    <r>
      <rPr>
        <b/>
        <sz val="12"/>
        <color indexed="8"/>
        <rFont val="宋体"/>
        <family val="0"/>
      </rPr>
      <t>2-604</t>
    </r>
  </si>
  <si>
    <r>
      <t>2</t>
    </r>
    <r>
      <rPr>
        <b/>
        <sz val="12"/>
        <color indexed="8"/>
        <rFont val="宋体"/>
        <family val="0"/>
      </rPr>
      <t>7-401</t>
    </r>
  </si>
  <si>
    <r>
      <t>3</t>
    </r>
    <r>
      <rPr>
        <b/>
        <sz val="12"/>
        <color indexed="8"/>
        <rFont val="宋体"/>
        <family val="0"/>
      </rPr>
      <t>3-406</t>
    </r>
  </si>
  <si>
    <r>
      <t>2</t>
    </r>
    <r>
      <rPr>
        <b/>
        <sz val="12"/>
        <color indexed="8"/>
        <rFont val="宋体"/>
        <family val="0"/>
      </rPr>
      <t>4-302、402</t>
    </r>
  </si>
  <si>
    <r>
      <t>3</t>
    </r>
    <r>
      <rPr>
        <b/>
        <sz val="12"/>
        <color indexed="8"/>
        <rFont val="宋体"/>
        <family val="0"/>
      </rPr>
      <t>3-503</t>
    </r>
  </si>
  <si>
    <r>
      <t>2</t>
    </r>
    <r>
      <rPr>
        <b/>
        <sz val="12"/>
        <color indexed="8"/>
        <rFont val="宋体"/>
        <family val="0"/>
      </rPr>
      <t>4-708、805</t>
    </r>
  </si>
  <si>
    <r>
      <t>2</t>
    </r>
    <r>
      <rPr>
        <b/>
        <sz val="12"/>
        <color indexed="8"/>
        <rFont val="宋体"/>
        <family val="0"/>
      </rPr>
      <t>1-1003</t>
    </r>
  </si>
  <si>
    <r>
      <t>3</t>
    </r>
    <r>
      <rPr>
        <b/>
        <sz val="12"/>
        <color indexed="8"/>
        <rFont val="宋体"/>
        <family val="0"/>
      </rPr>
      <t>2-307</t>
    </r>
  </si>
  <si>
    <r>
      <t>2</t>
    </r>
    <r>
      <rPr>
        <b/>
        <sz val="12"/>
        <color indexed="8"/>
        <rFont val="宋体"/>
        <family val="0"/>
      </rPr>
      <t>9-306</t>
    </r>
  </si>
  <si>
    <r>
      <t>2</t>
    </r>
    <r>
      <rPr>
        <b/>
        <sz val="12"/>
        <color indexed="8"/>
        <rFont val="宋体"/>
        <family val="0"/>
      </rPr>
      <t>4-701</t>
    </r>
  </si>
  <si>
    <r>
      <t>2</t>
    </r>
    <r>
      <rPr>
        <b/>
        <sz val="12"/>
        <color indexed="8"/>
        <rFont val="宋体"/>
        <family val="0"/>
      </rPr>
      <t>7-1006</t>
    </r>
  </si>
  <si>
    <r>
      <t>3</t>
    </r>
    <r>
      <rPr>
        <b/>
        <sz val="12"/>
        <color indexed="8"/>
        <rFont val="宋体"/>
        <family val="0"/>
      </rPr>
      <t>2-905</t>
    </r>
  </si>
  <si>
    <r>
      <t>2</t>
    </r>
    <r>
      <rPr>
        <b/>
        <sz val="12"/>
        <color indexed="8"/>
        <rFont val="宋体"/>
        <family val="0"/>
      </rPr>
      <t>1-804</t>
    </r>
  </si>
  <si>
    <r>
      <t>2</t>
    </r>
    <r>
      <rPr>
        <b/>
        <sz val="12"/>
        <color indexed="8"/>
        <rFont val="宋体"/>
        <family val="0"/>
      </rPr>
      <t>9-601</t>
    </r>
  </si>
  <si>
    <r>
      <t>2</t>
    </r>
    <r>
      <rPr>
        <b/>
        <sz val="12"/>
        <color indexed="8"/>
        <rFont val="宋体"/>
        <family val="0"/>
      </rPr>
      <t>7-408</t>
    </r>
  </si>
  <si>
    <r>
      <t>2</t>
    </r>
    <r>
      <rPr>
        <b/>
        <sz val="12"/>
        <color indexed="8"/>
        <rFont val="宋体"/>
        <family val="0"/>
      </rPr>
      <t>7-407</t>
    </r>
  </si>
  <si>
    <r>
      <t>2</t>
    </r>
    <r>
      <rPr>
        <b/>
        <sz val="12"/>
        <color indexed="8"/>
        <rFont val="宋体"/>
        <family val="0"/>
      </rPr>
      <t>7-802</t>
    </r>
  </si>
  <si>
    <r>
      <t>2</t>
    </r>
    <r>
      <rPr>
        <b/>
        <sz val="12"/>
        <color indexed="8"/>
        <rFont val="宋体"/>
        <family val="0"/>
      </rPr>
      <t>4-303</t>
    </r>
  </si>
  <si>
    <r>
      <t>2</t>
    </r>
    <r>
      <rPr>
        <b/>
        <sz val="12"/>
        <color indexed="8"/>
        <rFont val="宋体"/>
        <family val="0"/>
      </rPr>
      <t>1-401</t>
    </r>
  </si>
  <si>
    <r>
      <t>2</t>
    </r>
    <r>
      <rPr>
        <b/>
        <sz val="12"/>
        <color indexed="8"/>
        <rFont val="宋体"/>
        <family val="0"/>
      </rPr>
      <t>7-705</t>
    </r>
  </si>
  <si>
    <r>
      <t>3</t>
    </r>
    <r>
      <rPr>
        <b/>
        <sz val="12"/>
        <color indexed="8"/>
        <rFont val="宋体"/>
        <family val="0"/>
      </rPr>
      <t>2-404</t>
    </r>
  </si>
  <si>
    <r>
      <t>3</t>
    </r>
    <r>
      <rPr>
        <b/>
        <sz val="12"/>
        <color indexed="8"/>
        <rFont val="宋体"/>
        <family val="0"/>
      </rPr>
      <t>2-408</t>
    </r>
  </si>
  <si>
    <r>
      <t>2</t>
    </r>
    <r>
      <rPr>
        <b/>
        <sz val="12"/>
        <color indexed="8"/>
        <rFont val="宋体"/>
        <family val="0"/>
      </rPr>
      <t>7-1505</t>
    </r>
  </si>
  <si>
    <r>
      <t>2</t>
    </r>
    <r>
      <rPr>
        <b/>
        <sz val="12"/>
        <color indexed="8"/>
        <rFont val="宋体"/>
        <family val="0"/>
      </rPr>
      <t>1-403</t>
    </r>
  </si>
  <si>
    <r>
      <t>3</t>
    </r>
    <r>
      <rPr>
        <b/>
        <sz val="12"/>
        <color indexed="8"/>
        <rFont val="宋体"/>
        <family val="0"/>
      </rPr>
      <t>3-703</t>
    </r>
  </si>
  <si>
    <r>
      <t>3</t>
    </r>
    <r>
      <rPr>
        <b/>
        <sz val="12"/>
        <color indexed="8"/>
        <rFont val="宋体"/>
        <family val="0"/>
      </rPr>
      <t>3-304</t>
    </r>
  </si>
  <si>
    <r>
      <t>2</t>
    </r>
    <r>
      <rPr>
        <b/>
        <sz val="12"/>
        <color indexed="8"/>
        <rFont val="宋体"/>
        <family val="0"/>
      </rPr>
      <t>7-1104</t>
    </r>
  </si>
  <si>
    <r>
      <t>2</t>
    </r>
    <r>
      <rPr>
        <b/>
        <sz val="12"/>
        <color indexed="8"/>
        <rFont val="宋体"/>
        <family val="0"/>
      </rPr>
      <t>7-1203</t>
    </r>
  </si>
  <si>
    <r>
      <t>2</t>
    </r>
    <r>
      <rPr>
        <b/>
        <sz val="12"/>
        <color indexed="8"/>
        <rFont val="宋体"/>
        <family val="0"/>
      </rPr>
      <t>7-202</t>
    </r>
  </si>
  <si>
    <r>
      <t>2</t>
    </r>
    <r>
      <rPr>
        <b/>
        <sz val="12"/>
        <color indexed="8"/>
        <rFont val="宋体"/>
        <family val="0"/>
      </rPr>
      <t>7-1205</t>
    </r>
  </si>
  <si>
    <r>
      <t>2</t>
    </r>
    <r>
      <rPr>
        <b/>
        <sz val="12"/>
        <color indexed="8"/>
        <rFont val="宋体"/>
        <family val="0"/>
      </rPr>
      <t>7-1303</t>
    </r>
  </si>
  <si>
    <r>
      <t>2</t>
    </r>
    <r>
      <rPr>
        <b/>
        <sz val="12"/>
        <color indexed="8"/>
        <rFont val="宋体"/>
        <family val="0"/>
      </rPr>
      <t>7-1804</t>
    </r>
  </si>
  <si>
    <r>
      <t>2</t>
    </r>
    <r>
      <rPr>
        <b/>
        <sz val="12"/>
        <color indexed="8"/>
        <rFont val="宋体"/>
        <family val="0"/>
      </rPr>
      <t>7-1504</t>
    </r>
  </si>
  <si>
    <r>
      <t>2</t>
    </r>
    <r>
      <rPr>
        <b/>
        <sz val="12"/>
        <color indexed="8"/>
        <rFont val="宋体"/>
        <family val="0"/>
      </rPr>
      <t>7-1704</t>
    </r>
  </si>
  <si>
    <r>
      <t>2</t>
    </r>
    <r>
      <rPr>
        <b/>
        <sz val="12"/>
        <color indexed="8"/>
        <rFont val="宋体"/>
        <family val="0"/>
      </rPr>
      <t>4-604</t>
    </r>
  </si>
  <si>
    <r>
      <t>3</t>
    </r>
    <r>
      <rPr>
        <b/>
        <sz val="12"/>
        <color indexed="8"/>
        <rFont val="宋体"/>
        <family val="0"/>
      </rPr>
      <t>2-1006</t>
    </r>
  </si>
  <si>
    <r>
      <t>3</t>
    </r>
    <r>
      <rPr>
        <b/>
        <sz val="12"/>
        <color indexed="8"/>
        <rFont val="宋体"/>
        <family val="0"/>
      </rPr>
      <t>3-201</t>
    </r>
  </si>
  <si>
    <r>
      <t>2</t>
    </r>
    <r>
      <rPr>
        <b/>
        <sz val="12"/>
        <color indexed="8"/>
        <rFont val="宋体"/>
        <family val="0"/>
      </rPr>
      <t>7-1406</t>
    </r>
  </si>
  <si>
    <r>
      <t>3</t>
    </r>
    <r>
      <rPr>
        <b/>
        <sz val="12"/>
        <color indexed="8"/>
        <rFont val="宋体"/>
        <family val="0"/>
      </rPr>
      <t>2-1302</t>
    </r>
  </si>
  <si>
    <r>
      <t>2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-1708</t>
    </r>
  </si>
  <si>
    <r>
      <t>3</t>
    </r>
    <r>
      <rPr>
        <b/>
        <sz val="12"/>
        <color indexed="8"/>
        <rFont val="宋体"/>
        <family val="0"/>
      </rPr>
      <t>2-606</t>
    </r>
  </si>
  <si>
    <r>
      <t>2</t>
    </r>
    <r>
      <rPr>
        <b/>
        <sz val="12"/>
        <color indexed="8"/>
        <rFont val="宋体"/>
        <family val="0"/>
      </rPr>
      <t>7-604</t>
    </r>
  </si>
  <si>
    <r>
      <t>3</t>
    </r>
    <r>
      <rPr>
        <b/>
        <sz val="12"/>
        <color indexed="8"/>
        <rFont val="宋体"/>
        <family val="0"/>
      </rPr>
      <t>2-1104</t>
    </r>
  </si>
  <si>
    <r>
      <t>3</t>
    </r>
    <r>
      <rPr>
        <b/>
        <sz val="12"/>
        <color indexed="8"/>
        <rFont val="宋体"/>
        <family val="0"/>
      </rPr>
      <t>3-606</t>
    </r>
  </si>
  <si>
    <r>
      <t>3</t>
    </r>
    <r>
      <rPr>
        <b/>
        <sz val="12"/>
        <color indexed="8"/>
        <rFont val="宋体"/>
        <family val="0"/>
      </rPr>
      <t>2-1403</t>
    </r>
  </si>
  <si>
    <r>
      <t>3</t>
    </r>
    <r>
      <rPr>
        <b/>
        <sz val="12"/>
        <color indexed="8"/>
        <rFont val="宋体"/>
        <family val="0"/>
      </rPr>
      <t>3-305、405</t>
    </r>
  </si>
  <si>
    <r>
      <t>3</t>
    </r>
    <r>
      <rPr>
        <b/>
        <sz val="12"/>
        <color indexed="8"/>
        <rFont val="宋体"/>
        <family val="0"/>
      </rPr>
      <t>2-1704</t>
    </r>
  </si>
  <si>
    <r>
      <t>2</t>
    </r>
    <r>
      <rPr>
        <b/>
        <sz val="12"/>
        <color indexed="8"/>
        <rFont val="宋体"/>
        <family val="0"/>
      </rPr>
      <t>7-1003</t>
    </r>
  </si>
  <si>
    <r>
      <t>2</t>
    </r>
    <r>
      <rPr>
        <b/>
        <sz val="12"/>
        <color indexed="8"/>
        <rFont val="宋体"/>
        <family val="0"/>
      </rPr>
      <t>7-1202</t>
    </r>
  </si>
  <si>
    <r>
      <t>3</t>
    </r>
    <r>
      <rPr>
        <b/>
        <sz val="12"/>
        <color indexed="8"/>
        <rFont val="宋体"/>
        <family val="0"/>
      </rPr>
      <t>2-208</t>
    </r>
  </si>
  <si>
    <r>
      <t>2</t>
    </r>
    <r>
      <rPr>
        <b/>
        <sz val="12"/>
        <color indexed="8"/>
        <rFont val="宋体"/>
        <family val="0"/>
      </rPr>
      <t>7-607</t>
    </r>
  </si>
  <si>
    <r>
      <t>3</t>
    </r>
    <r>
      <rPr>
        <b/>
        <sz val="12"/>
        <color indexed="8"/>
        <rFont val="宋体"/>
        <family val="0"/>
      </rPr>
      <t>2-107</t>
    </r>
  </si>
  <si>
    <r>
      <t>3</t>
    </r>
    <r>
      <rPr>
        <b/>
        <sz val="12"/>
        <color indexed="8"/>
        <rFont val="宋体"/>
        <family val="0"/>
      </rPr>
      <t>2-407</t>
    </r>
  </si>
  <si>
    <r>
      <t>2</t>
    </r>
    <r>
      <rPr>
        <b/>
        <sz val="12"/>
        <color indexed="8"/>
        <rFont val="宋体"/>
        <family val="0"/>
      </rPr>
      <t>4-603</t>
    </r>
  </si>
  <si>
    <r>
      <t>2</t>
    </r>
    <r>
      <rPr>
        <b/>
        <sz val="12"/>
        <color indexed="8"/>
        <rFont val="宋体"/>
        <family val="0"/>
      </rPr>
      <t>1-502、602</t>
    </r>
  </si>
  <si>
    <r>
      <t>2</t>
    </r>
    <r>
      <rPr>
        <b/>
        <sz val="12"/>
        <color indexed="8"/>
        <rFont val="宋体"/>
        <family val="0"/>
      </rPr>
      <t>7-301</t>
    </r>
  </si>
  <si>
    <r>
      <t>3</t>
    </r>
    <r>
      <rPr>
        <b/>
        <sz val="12"/>
        <color indexed="8"/>
        <rFont val="宋体"/>
        <family val="0"/>
      </rPr>
      <t>2-1508</t>
    </r>
  </si>
  <si>
    <r>
      <t>2</t>
    </r>
    <r>
      <rPr>
        <b/>
        <sz val="12"/>
        <color indexed="8"/>
        <rFont val="宋体"/>
        <family val="0"/>
      </rPr>
      <t>8-304</t>
    </r>
  </si>
  <si>
    <r>
      <t>2</t>
    </r>
    <r>
      <rPr>
        <b/>
        <sz val="12"/>
        <color indexed="8"/>
        <rFont val="宋体"/>
        <family val="0"/>
      </rPr>
      <t>7-206</t>
    </r>
  </si>
  <si>
    <r>
      <t>3</t>
    </r>
    <r>
      <rPr>
        <b/>
        <sz val="12"/>
        <color indexed="8"/>
        <rFont val="宋体"/>
        <family val="0"/>
      </rPr>
      <t>2-706</t>
    </r>
  </si>
  <si>
    <r>
      <t>2</t>
    </r>
    <r>
      <rPr>
        <b/>
        <sz val="12"/>
        <color indexed="8"/>
        <rFont val="宋体"/>
        <family val="0"/>
      </rPr>
      <t>7-305</t>
    </r>
  </si>
  <si>
    <r>
      <t>22-</t>
    </r>
    <r>
      <rPr>
        <b/>
        <sz val="12"/>
        <color indexed="8"/>
        <rFont val="宋体"/>
        <family val="0"/>
      </rPr>
      <t>504</t>
    </r>
  </si>
  <si>
    <r>
      <t>22-</t>
    </r>
    <r>
      <rPr>
        <b/>
        <sz val="12"/>
        <color indexed="8"/>
        <rFont val="宋体"/>
        <family val="0"/>
      </rPr>
      <t>604</t>
    </r>
  </si>
  <si>
    <r>
      <t>3</t>
    </r>
    <r>
      <rPr>
        <b/>
        <sz val="12"/>
        <color indexed="8"/>
        <rFont val="宋体"/>
        <family val="0"/>
      </rPr>
      <t>2-702</t>
    </r>
  </si>
  <si>
    <t>不认定债权金额（元）</t>
  </si>
  <si>
    <t>认定债权金额（元）</t>
  </si>
  <si>
    <t>认定债权金额（元）</t>
  </si>
  <si>
    <t>33-705+805+905</t>
  </si>
  <si>
    <t>32-206</t>
  </si>
  <si>
    <t>32-901</t>
  </si>
  <si>
    <t>32-1203</t>
  </si>
  <si>
    <t>29-604</t>
  </si>
  <si>
    <t>27-207</t>
  </si>
  <si>
    <t>27-1405</t>
  </si>
  <si>
    <t>27-2001</t>
  </si>
  <si>
    <t>27-608</t>
  </si>
  <si>
    <t>27-1803</t>
  </si>
  <si>
    <t>27-1602</t>
  </si>
  <si>
    <t>21-106</t>
  </si>
  <si>
    <t>27-1702</t>
  </si>
  <si>
    <t>24-306</t>
  </si>
  <si>
    <t>24-704</t>
  </si>
  <si>
    <t>33-502、602</t>
  </si>
  <si>
    <t>27-1408</t>
  </si>
  <si>
    <t>30-201</t>
  </si>
  <si>
    <t>合计</t>
  </si>
  <si>
    <t>总计</t>
  </si>
  <si>
    <t>序号</t>
  </si>
  <si>
    <t>购房类债权小计</t>
  </si>
  <si>
    <t>非购房类债权小计</t>
  </si>
  <si>
    <t>二、非购房类债权</t>
  </si>
  <si>
    <t>苏州长三角文化传媒有限公司</t>
  </si>
  <si>
    <t>合同金额（元）</t>
  </si>
  <si>
    <t>申报金额（元）</t>
  </si>
  <si>
    <t>不认定金额（元）</t>
  </si>
  <si>
    <t>26-705+805</t>
  </si>
  <si>
    <t>刘孝金</t>
  </si>
  <si>
    <t>万隆建设工程咨询集团有限公司</t>
  </si>
  <si>
    <t>一、购房类债权</t>
  </si>
  <si>
    <t>王相程</t>
  </si>
  <si>
    <t>31-901</t>
  </si>
  <si>
    <t>一债会时公布数据</t>
  </si>
  <si>
    <t>一债会后核增数据</t>
  </si>
  <si>
    <t>补充申报6</t>
  </si>
  <si>
    <t>补充申报10</t>
  </si>
  <si>
    <t>陈志强</t>
  </si>
  <si>
    <t>孔涓</t>
  </si>
  <si>
    <t>30-1503</t>
  </si>
  <si>
    <t>14-601</t>
  </si>
  <si>
    <t>冯伟农</t>
  </si>
  <si>
    <t>海光环境建设集团有限公司</t>
  </si>
  <si>
    <t>补充申报</t>
  </si>
  <si>
    <t>补13</t>
  </si>
  <si>
    <t>补14</t>
  </si>
  <si>
    <t>北京通亚投资发展有限公司</t>
  </si>
  <si>
    <t>补充申报序号</t>
  </si>
  <si>
    <t>总序号</t>
  </si>
  <si>
    <t>优先债权</t>
  </si>
  <si>
    <t>普通债权</t>
  </si>
  <si>
    <t xml:space="preserve"> 陈云利</t>
  </si>
  <si>
    <t>李俊</t>
  </si>
  <si>
    <t>李莉颍</t>
  </si>
  <si>
    <t>夏永伟</t>
  </si>
  <si>
    <t>任金强</t>
  </si>
  <si>
    <t>龚中蓉</t>
  </si>
  <si>
    <t>蔡磊</t>
  </si>
  <si>
    <t>普通债权序号</t>
  </si>
  <si>
    <t>普通债权本金</t>
  </si>
  <si>
    <t>上海公信融资担保有限公司</t>
  </si>
  <si>
    <t>上海环基建筑工程有限公司</t>
  </si>
  <si>
    <t>上海银凯展览展示服务有限公司</t>
  </si>
  <si>
    <t>高伟</t>
  </si>
  <si>
    <t>李梅</t>
  </si>
  <si>
    <t>黄正旭</t>
  </si>
  <si>
    <t>23-403</t>
  </si>
  <si>
    <t>23-504</t>
  </si>
  <si>
    <t>涉及房屋(套)</t>
  </si>
  <si>
    <t>重整条件下认定债权金额（元）</t>
  </si>
  <si>
    <t>补充申报20</t>
  </si>
  <si>
    <t>重整条件下认定债权金额（元）</t>
  </si>
  <si>
    <t>普通债权</t>
  </si>
  <si>
    <t>1、购房户</t>
  </si>
  <si>
    <t>2、购房定金</t>
  </si>
  <si>
    <t>一、购房类债权</t>
  </si>
  <si>
    <t>定购协议</t>
  </si>
  <si>
    <t>23-503</t>
  </si>
  <si>
    <t>扣除16年6、7月份社保个人承担部分，个人所得税由债权人自行申报</t>
  </si>
  <si>
    <t>扣除16年6、7月份社保个人承担部分，个人所得税由债权人自行申报</t>
  </si>
  <si>
    <t>购房款不足50%，不予交房，全额返还购房款</t>
  </si>
  <si>
    <t>巨立电梯股份有限公司</t>
  </si>
  <si>
    <t>申报债权金额（元）</t>
  </si>
  <si>
    <t>优先债权</t>
  </si>
  <si>
    <t>普通债权</t>
  </si>
  <si>
    <t>优先债权</t>
  </si>
  <si>
    <t>优先债权</t>
  </si>
  <si>
    <t>普通债权</t>
  </si>
  <si>
    <t>普通债权</t>
  </si>
  <si>
    <t>待认定普通债权金额（元）</t>
  </si>
  <si>
    <r>
      <t>待认定</t>
    </r>
    <r>
      <rPr>
        <b/>
        <sz val="14"/>
        <color indexed="8"/>
        <rFont val="宋体"/>
        <family val="0"/>
      </rPr>
      <t>优先债权</t>
    </r>
    <r>
      <rPr>
        <b/>
        <sz val="14"/>
        <color indexed="8"/>
        <rFont val="宋体"/>
        <family val="0"/>
      </rPr>
      <t>金额（元）</t>
    </r>
  </si>
  <si>
    <t>优先债权</t>
  </si>
  <si>
    <t>暂未认定金额（元）</t>
  </si>
  <si>
    <t>优先债权</t>
  </si>
  <si>
    <t>普通债权</t>
  </si>
  <si>
    <t>普通债权</t>
  </si>
  <si>
    <t>普通债权</t>
  </si>
  <si>
    <t>涉诉异议等暂不认定金额（元）</t>
  </si>
  <si>
    <t>涉诉异议等暂未认定金额（元）</t>
  </si>
  <si>
    <t>涉诉异议等暂未认定金额（元）</t>
  </si>
  <si>
    <t>（2015）沪奉证执行字第001号执行证书，违约金无依据</t>
  </si>
  <si>
    <t>书面确认无异议</t>
  </si>
  <si>
    <t>优先债权</t>
  </si>
  <si>
    <t>普通债权</t>
  </si>
  <si>
    <t>普通债权</t>
  </si>
  <si>
    <t>区恺</t>
  </si>
  <si>
    <t>涉诉异议等暂未认定金额（元）</t>
  </si>
  <si>
    <t>涉诉异议等暂未认定债权金额（元）</t>
  </si>
  <si>
    <t>对特定财产享有的优先债权</t>
  </si>
  <si>
    <t>优先债权</t>
  </si>
  <si>
    <t>涉诉异议等暂未认定债权金额（元）</t>
  </si>
  <si>
    <t>涉诉异议等暂未认定债权金额（元）</t>
  </si>
  <si>
    <t>涉诉异议等暂未认定债权金额（元）</t>
  </si>
  <si>
    <t>对特定财产享有的优先债权</t>
  </si>
  <si>
    <t>涉诉异议等暂未认定金额</t>
  </si>
  <si>
    <t>已知未申报</t>
  </si>
  <si>
    <t>已申报未缴补充审查费</t>
  </si>
  <si>
    <t>小计</t>
  </si>
  <si>
    <t>优先债权</t>
  </si>
  <si>
    <t>普通债权</t>
  </si>
  <si>
    <t>普通债权</t>
  </si>
  <si>
    <t>优先债权异议且涉诉等暂未认定金额</t>
  </si>
  <si>
    <t>普通债权异议且涉诉等暂未认定金额</t>
  </si>
  <si>
    <t>优先债权异议且涉诉等暂未认定金额</t>
  </si>
  <si>
    <t>夏宝兵</t>
  </si>
  <si>
    <t>候巧英</t>
  </si>
  <si>
    <t>17-502</t>
  </si>
  <si>
    <t>补充申报11</t>
  </si>
  <si>
    <t>郭金鑫、周条珍</t>
  </si>
  <si>
    <t>普通债权异议且涉诉等暂未认定金额</t>
  </si>
  <si>
    <t>优先债权</t>
  </si>
  <si>
    <t>普通债权</t>
  </si>
  <si>
    <t>对特定财产享有的优先债权</t>
  </si>
  <si>
    <t>普通债权</t>
  </si>
  <si>
    <t>优先债权</t>
  </si>
  <si>
    <t>普通债权</t>
  </si>
  <si>
    <t>0</t>
  </si>
  <si>
    <t>备注</t>
  </si>
  <si>
    <t>补充申报2，欠购房款50000元于重整后补交不记入债权。</t>
  </si>
  <si>
    <t>30-205</t>
  </si>
  <si>
    <t>邓王艳</t>
  </si>
  <si>
    <t>房屋（套）</t>
  </si>
  <si>
    <t>2</t>
  </si>
  <si>
    <t>重整条件下暂未认定金额（元）</t>
  </si>
  <si>
    <t>期数</t>
  </si>
  <si>
    <t>3</t>
  </si>
  <si>
    <t>3</t>
  </si>
  <si>
    <t>3</t>
  </si>
  <si>
    <t>3</t>
  </si>
  <si>
    <t>3</t>
  </si>
  <si>
    <t>3</t>
  </si>
  <si>
    <t>3</t>
  </si>
  <si>
    <t>3</t>
  </si>
  <si>
    <t>2</t>
  </si>
  <si>
    <t>增加2家</t>
  </si>
  <si>
    <t>上海硅莱投资发展有限公司</t>
  </si>
  <si>
    <t>调出至普通债权</t>
  </si>
  <si>
    <t>涉诉</t>
  </si>
  <si>
    <t>补登记委托书,未网签</t>
  </si>
  <si>
    <t>未网签</t>
  </si>
  <si>
    <t>柳婧、吴辉</t>
  </si>
  <si>
    <r>
      <t>28-705、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05、905</t>
    </r>
  </si>
  <si>
    <t>变动说明</t>
  </si>
  <si>
    <t>认定家数</t>
  </si>
  <si>
    <t>涉诉家数</t>
  </si>
  <si>
    <t>依据判决书并扣除张明、孙明华购房首付款认定，优先债权中含保修金3788666元于合同约定的时间和条件成就时支付 。</t>
  </si>
  <si>
    <t>26-305+405</t>
  </si>
  <si>
    <t>张纚雯</t>
  </si>
  <si>
    <t>16-402</t>
  </si>
  <si>
    <t>16-702</t>
  </si>
  <si>
    <t>18-102</t>
  </si>
  <si>
    <t>19-601</t>
  </si>
  <si>
    <t>23-806</t>
  </si>
  <si>
    <t>25-904</t>
  </si>
  <si>
    <t>26-506+606</t>
  </si>
  <si>
    <t>26-706+806</t>
  </si>
  <si>
    <t>26-1304+1404</t>
  </si>
  <si>
    <t>26-1305+1405</t>
  </si>
  <si>
    <t>26-1504+1604</t>
  </si>
  <si>
    <t>30-402</t>
  </si>
  <si>
    <t>30-1102</t>
  </si>
  <si>
    <t>30-1104</t>
  </si>
  <si>
    <t>30-1605</t>
  </si>
  <si>
    <t>30-1806</t>
  </si>
  <si>
    <t>1</t>
  </si>
  <si>
    <t>2</t>
  </si>
  <si>
    <t>2</t>
  </si>
  <si>
    <t>2</t>
  </si>
  <si>
    <t>2</t>
  </si>
  <si>
    <t>2</t>
  </si>
  <si>
    <t>2</t>
  </si>
  <si>
    <t>2</t>
  </si>
  <si>
    <t>2</t>
  </si>
  <si>
    <t>钱伟秋</t>
  </si>
  <si>
    <t>魏俭</t>
  </si>
  <si>
    <t>马宝国</t>
  </si>
  <si>
    <t>陆俊杰 卜兰</t>
  </si>
  <si>
    <t>郭金鑫 周条珍</t>
  </si>
  <si>
    <t>陈健 顾竹君</t>
  </si>
  <si>
    <t>张文静</t>
  </si>
  <si>
    <t>23</t>
  </si>
  <si>
    <t>25</t>
  </si>
  <si>
    <t>27</t>
  </si>
  <si>
    <t>28</t>
  </si>
  <si>
    <t>28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</si>
  <si>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</si>
  <si>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</si>
  <si>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</si>
  <si>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</si>
  <si>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</si>
  <si>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</si>
  <si>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</si>
  <si>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</si>
  <si>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</si>
  <si>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</si>
  <si>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</si>
  <si>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</si>
  <si>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</si>
  <si>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</si>
  <si>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</si>
  <si>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</si>
  <si>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</si>
  <si>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</si>
  <si>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</si>
  <si>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</si>
  <si>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</si>
  <si>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</si>
  <si>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增加24家28套房屋</t>
  </si>
  <si>
    <t>建优调入</t>
  </si>
  <si>
    <t>调解书，建优调入</t>
  </si>
  <si>
    <t>债权性质</t>
  </si>
  <si>
    <t>购房</t>
  </si>
  <si>
    <r>
      <t>29</t>
    </r>
    <r>
      <rPr>
        <b/>
        <sz val="12"/>
        <color indexed="8"/>
        <rFont val="宋体"/>
        <family val="0"/>
      </rPr>
      <t>-</t>
    </r>
    <r>
      <rPr>
        <b/>
        <sz val="12"/>
        <color indexed="8"/>
        <rFont val="宋体"/>
        <family val="0"/>
      </rPr>
      <t>505+605</t>
    </r>
  </si>
  <si>
    <t>张明</t>
  </si>
  <si>
    <t>孙明华</t>
  </si>
  <si>
    <t>21-104</t>
  </si>
  <si>
    <t>补充申报21</t>
  </si>
  <si>
    <t>补充申报22</t>
  </si>
  <si>
    <t>21-905+1005</t>
  </si>
  <si>
    <t>增加5家5套房屋</t>
  </si>
  <si>
    <t>申报涉及房屋（套）</t>
  </si>
  <si>
    <t>涉及部分一、二期已办理交房手续，要求办理房产证的债权人</t>
  </si>
  <si>
    <t>增加45家债权人。增加房屋45套</t>
  </si>
  <si>
    <t>购房定金和退购房款（不交房）</t>
  </si>
  <si>
    <t>申慧琴</t>
  </si>
  <si>
    <t>判决书</t>
  </si>
  <si>
    <t>从非购房类调入购房类7家3套房屋，不交房</t>
  </si>
  <si>
    <t>定金不交房6家3套，退款不交房1家0套</t>
  </si>
  <si>
    <t>重整条件下对债务人的特定财产享有优先受偿的债权。涉及521家535套房屋，其中交房503家504套；涉诉未决8家16套；不足50%不交房5家5套；不认定不交房4家10套。此外，交房中涉及部分一、二期已办理交房手续，要求办理房产证的债权人</t>
  </si>
  <si>
    <t>一债会时少计1套、增加补充登记1家1套、补充申报8家8套，合计增加9家10套房屋</t>
  </si>
  <si>
    <t>增加1家</t>
  </si>
  <si>
    <t>增加3家</t>
  </si>
  <si>
    <t>增加补充申报13家，补登记1家，已知未申报25家，未缴审查费8家，</t>
  </si>
  <si>
    <t>14名职工（其中4名职工涉诉，不计家数）</t>
  </si>
  <si>
    <t>涉诉</t>
  </si>
  <si>
    <t>7</t>
  </si>
  <si>
    <t>含债权性质：工程20家、借款4家、担保4家、其他26家</t>
  </si>
  <si>
    <t>增加补充申报1家，调入2家，调出2家。合计增加3家，调出2家。</t>
  </si>
  <si>
    <t>1、申惠琴调出，计入购房债权减1家；2、增加补充申报4家；3、建优调入2家：4、普通调出至建优2家：定金调出至购房减6家。合计减少2家</t>
  </si>
  <si>
    <t>按揭贷款，依判决认定</t>
  </si>
  <si>
    <t>补充申报5,欠购房款于重整后补交不记入债权。</t>
  </si>
  <si>
    <t>补充申报3，欠购房款于重整后补交不记入债权。</t>
  </si>
  <si>
    <t>161215补交购房款86000元不记入债权</t>
  </si>
  <si>
    <t>依判决书认定</t>
  </si>
  <si>
    <t>非购房债权调入，解除购房合同，全额退购房款</t>
  </si>
  <si>
    <t>无进账记录，涉诉</t>
  </si>
  <si>
    <t>欠购房款50000元于重整后补交不记入债权。</t>
  </si>
  <si>
    <t>欠购房款151000元于重整后补交，不记入债权</t>
  </si>
  <si>
    <t>昆山力天投资发展有限公司债权公示表（截止2017年03月21日）</t>
  </si>
  <si>
    <t>小计</t>
  </si>
  <si>
    <t>小计</t>
  </si>
  <si>
    <t>5、建设工程优先债权</t>
  </si>
  <si>
    <t>6、抵押债权</t>
  </si>
  <si>
    <t>7、职工债权</t>
  </si>
  <si>
    <t>8、税款债权</t>
  </si>
  <si>
    <t>9（1）普通债权-建设工程</t>
  </si>
  <si>
    <t>9（2）普通债权-借款</t>
  </si>
  <si>
    <t>9（3）普通债权-担保</t>
  </si>
  <si>
    <t>9（4）其他普通债权</t>
  </si>
  <si>
    <t>一、购房类债权</t>
  </si>
  <si>
    <t>4、补充申报债权</t>
  </si>
  <si>
    <t>二、非购房类债权</t>
  </si>
  <si>
    <t>12、补充申报债权</t>
  </si>
  <si>
    <t>一、购房类债权</t>
  </si>
  <si>
    <t>4、已知未申报债权</t>
  </si>
  <si>
    <t>二、非购房类债权</t>
  </si>
  <si>
    <t>11、已知未申报债权</t>
  </si>
  <si>
    <t>涉诉</t>
  </si>
  <si>
    <t>一审判决后上诉</t>
  </si>
</sst>
</file>

<file path=xl/styles.xml><?xml version="1.0" encoding="utf-8"?>
<styleSheet xmlns="http://schemas.openxmlformats.org/spreadsheetml/2006/main">
  <numFmts count="5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\ #,##0;\-&quot;¥&quot;\ #,##0"/>
    <numFmt numFmtId="185" formatCode="&quot;¥&quot;\ #,##0;[Red]\-&quot;¥&quot;\ #,##0"/>
    <numFmt numFmtId="186" formatCode="&quot;¥&quot;\ #,##0.00;\-&quot;¥&quot;\ #,##0.00"/>
    <numFmt numFmtId="187" formatCode="&quot;¥&quot;\ #,##0.00;[Red]\-&quot;¥&quot;\ #,##0.00"/>
    <numFmt numFmtId="188" formatCode="_-&quot;¥&quot;\ * #,##0_-;\-&quot;¥&quot;\ * #,##0_-;_-&quot;¥&quot;\ * &quot;-&quot;_-;_-@_-"/>
    <numFmt numFmtId="189" formatCode="_-&quot;¥&quot;\ * #,##0.00_-;\-&quot;¥&quot;\ * #,##0.00_-;_-&quot;¥&quot;\ * &quot;-&quot;??_-;_-@_-"/>
    <numFmt numFmtId="190" formatCode="0_);[Red]\(0\)"/>
    <numFmt numFmtId="191" formatCode="#,##0.00_ "/>
    <numFmt numFmtId="192" formatCode="0_ "/>
    <numFmt numFmtId="193" formatCode="0_ ;[Red]\-0\ "/>
    <numFmt numFmtId="194" formatCode="#,##0_ "/>
    <numFmt numFmtId="195" formatCode="yyyy/m/d;@"/>
    <numFmt numFmtId="196" formatCode="0;_懿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"/>
    <numFmt numFmtId="202" formatCode="#,##0.0_ "/>
    <numFmt numFmtId="203" formatCode="0.0_ "/>
    <numFmt numFmtId="204" formatCode="0.00_ "/>
    <numFmt numFmtId="205" formatCode="0;_䀀"/>
    <numFmt numFmtId="206" formatCode="0.00_);[Red]\(0.00\)"/>
    <numFmt numFmtId="207" formatCode="0.0"/>
    <numFmt numFmtId="208" formatCode="0.000"/>
    <numFmt numFmtId="209" formatCode="0.000_ "/>
    <numFmt numFmtId="210" formatCode="#,##0.000_ "/>
    <numFmt numFmtId="211" formatCode="#,##0.0000_ "/>
    <numFmt numFmtId="212" formatCode="mmm\-yyyy"/>
    <numFmt numFmtId="213" formatCode="0.E+00"/>
    <numFmt numFmtId="214" formatCode="_ * #,##0.0_ ;_ * \-#,##0.0_ ;_ * &quot;-&quot;??_ ;_ @_ "/>
    <numFmt numFmtId="215" formatCode="_ * #,##0_ ;_ * \-#,##0_ ;_ * &quot;-&quot;??_ ;_ @_ "/>
  </numFmts>
  <fonts count="9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仿宋"/>
      <family val="0"/>
    </font>
    <font>
      <sz val="12"/>
      <color indexed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Times New Roman"/>
      <family val="1"/>
    </font>
    <font>
      <b/>
      <sz val="22"/>
      <color indexed="8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Calibri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4"/>
      <color indexed="10"/>
      <name val="Times New Roman"/>
      <family val="1"/>
    </font>
    <font>
      <sz val="14"/>
      <color indexed="10"/>
      <name val="宋体"/>
      <family val="3"/>
    </font>
    <font>
      <sz val="10.5"/>
      <color indexed="10"/>
      <name val="宋体"/>
      <family val="0"/>
    </font>
    <font>
      <b/>
      <sz val="28"/>
      <color indexed="8"/>
      <name val="宋体"/>
      <family val="0"/>
    </font>
    <font>
      <sz val="12"/>
      <color indexed="10"/>
      <name val="Times New Roman"/>
      <family val="1"/>
    </font>
    <font>
      <sz val="9"/>
      <color indexed="8"/>
      <name val="宋体"/>
      <family val="0"/>
    </font>
    <font>
      <sz val="16"/>
      <color indexed="10"/>
      <name val="仿宋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indexed="62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14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Times New Roman"/>
      <family val="1"/>
    </font>
    <font>
      <sz val="12"/>
      <color rgb="FFFF0000"/>
      <name val="Calibri"/>
      <family val="2"/>
    </font>
    <font>
      <sz val="14"/>
      <color rgb="FFFF0000"/>
      <name val="宋体"/>
      <family val="3"/>
    </font>
    <font>
      <sz val="12"/>
      <color rgb="FFFF0000"/>
      <name val="宋体"/>
      <family val="2"/>
    </font>
    <font>
      <sz val="10.5"/>
      <color rgb="FFFF0000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b/>
      <sz val="12"/>
      <color theme="1"/>
      <name val="宋体"/>
      <family val="2"/>
    </font>
    <font>
      <sz val="12"/>
      <color rgb="FFFF0000"/>
      <name val="Times New Roman"/>
      <family val="1"/>
    </font>
    <font>
      <b/>
      <sz val="14"/>
      <color rgb="FFFF0000"/>
      <name val="宋体"/>
      <family val="0"/>
    </font>
    <font>
      <sz val="9"/>
      <color theme="1"/>
      <name val="Calibri"/>
      <family val="0"/>
    </font>
    <font>
      <sz val="14"/>
      <color theme="1"/>
      <name val="Calibri"/>
      <family val="3"/>
    </font>
    <font>
      <sz val="12"/>
      <name val="Calibri"/>
      <family val="0"/>
    </font>
    <font>
      <sz val="16"/>
      <color rgb="FFFF0000"/>
      <name val="仿宋"/>
      <family val="0"/>
    </font>
    <font>
      <b/>
      <sz val="20"/>
      <color theme="1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  <font>
      <b/>
      <sz val="28"/>
      <color theme="1"/>
      <name val="Calibri"/>
      <family val="0"/>
    </font>
    <font>
      <b/>
      <sz val="14"/>
      <color theme="1"/>
      <name val="宋体"/>
      <family val="0"/>
    </font>
    <font>
      <sz val="10"/>
      <color rgb="FFFF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11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26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6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8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9" fillId="2" borderId="8" applyNumberFormat="0" applyAlignment="0" applyProtection="0"/>
    <xf numFmtId="0" fontId="69" fillId="28" borderId="8" applyNumberFormat="0" applyAlignment="0" applyProtection="0"/>
    <xf numFmtId="0" fontId="69" fillId="28" borderId="8" applyNumberFormat="0" applyAlignment="0" applyProtection="0"/>
    <xf numFmtId="0" fontId="69" fillId="28" borderId="8" applyNumberFormat="0" applyAlignment="0" applyProtection="0"/>
    <xf numFmtId="0" fontId="69" fillId="28" borderId="8" applyNumberFormat="0" applyAlignment="0" applyProtection="0"/>
    <xf numFmtId="0" fontId="69" fillId="28" borderId="8" applyNumberFormat="0" applyAlignment="0" applyProtection="0"/>
    <xf numFmtId="0" fontId="69" fillId="28" borderId="8" applyNumberFormat="0" applyAlignment="0" applyProtection="0"/>
    <xf numFmtId="0" fontId="69" fillId="28" borderId="8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58" fillId="19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5" fillId="2" borderId="11" applyNumberFormat="0" applyAlignment="0" applyProtection="0"/>
    <xf numFmtId="0" fontId="75" fillId="28" borderId="11" applyNumberFormat="0" applyAlignment="0" applyProtection="0"/>
    <xf numFmtId="0" fontId="75" fillId="28" borderId="11" applyNumberFormat="0" applyAlignment="0" applyProtection="0"/>
    <xf numFmtId="0" fontId="75" fillId="28" borderId="11" applyNumberFormat="0" applyAlignment="0" applyProtection="0"/>
    <xf numFmtId="0" fontId="75" fillId="28" borderId="11" applyNumberFormat="0" applyAlignment="0" applyProtection="0"/>
    <xf numFmtId="0" fontId="75" fillId="28" borderId="11" applyNumberFormat="0" applyAlignment="0" applyProtection="0"/>
    <xf numFmtId="0" fontId="75" fillId="28" borderId="11" applyNumberFormat="0" applyAlignment="0" applyProtection="0"/>
    <xf numFmtId="0" fontId="75" fillId="28" borderId="11" applyNumberFormat="0" applyAlignment="0" applyProtection="0"/>
    <xf numFmtId="0" fontId="76" fillId="39" borderId="8" applyNumberFormat="0" applyAlignment="0" applyProtection="0"/>
    <xf numFmtId="0" fontId="76" fillId="39" borderId="8" applyNumberFormat="0" applyAlignment="0" applyProtection="0"/>
    <xf numFmtId="0" fontId="76" fillId="39" borderId="8" applyNumberFormat="0" applyAlignment="0" applyProtection="0"/>
    <xf numFmtId="0" fontId="76" fillId="39" borderId="8" applyNumberFormat="0" applyAlignment="0" applyProtection="0"/>
    <xf numFmtId="0" fontId="76" fillId="39" borderId="8" applyNumberFormat="0" applyAlignment="0" applyProtection="0"/>
    <xf numFmtId="0" fontId="76" fillId="39" borderId="8" applyNumberFormat="0" applyAlignment="0" applyProtection="0"/>
    <xf numFmtId="0" fontId="76" fillId="39" borderId="8" applyNumberFormat="0" applyAlignment="0" applyProtection="0"/>
    <xf numFmtId="0" fontId="76" fillId="39" borderId="8" applyNumberFormat="0" applyAlignment="0" applyProtection="0"/>
    <xf numFmtId="0" fontId="71" fillId="0" borderId="0" applyNumberFormat="0" applyFill="0" applyBorder="0" applyAlignment="0" applyProtection="0"/>
    <xf numFmtId="0" fontId="74" fillId="38" borderId="0" applyNumberFormat="0" applyBorder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</cellStyleXfs>
  <cellXfs count="584"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41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314" applyFont="1" applyBorder="1" applyAlignment="1">
      <alignment vertical="center" wrapText="1"/>
      <protection/>
    </xf>
    <xf numFmtId="191" fontId="4" fillId="0" borderId="13" xfId="0" applyNumberFormat="1" applyFont="1" applyBorder="1" applyAlignment="1">
      <alignment vertical="center"/>
    </xf>
    <xf numFmtId="192" fontId="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3" fillId="0" borderId="14" xfId="398" applyFont="1" applyBorder="1" applyAlignment="1">
      <alignment horizontal="center" vertical="center" wrapText="1"/>
      <protection/>
    </xf>
    <xf numFmtId="0" fontId="12" fillId="0" borderId="15" xfId="398" applyFont="1" applyBorder="1" applyAlignment="1">
      <alignment vertical="center" wrapText="1"/>
      <protection/>
    </xf>
    <xf numFmtId="0" fontId="66" fillId="0" borderId="13" xfId="398" applyBorder="1" applyAlignment="1">
      <alignment vertical="center" wrapText="1"/>
      <protection/>
    </xf>
    <xf numFmtId="206" fontId="12" fillId="0" borderId="13" xfId="398" applyNumberFormat="1" applyFont="1" applyBorder="1" applyAlignment="1">
      <alignment horizontal="right" vertical="center" wrapText="1"/>
      <protection/>
    </xf>
    <xf numFmtId="0" fontId="4" fillId="0" borderId="13" xfId="398" applyFont="1" applyBorder="1" applyAlignment="1">
      <alignment vertical="center"/>
      <protection/>
    </xf>
    <xf numFmtId="0" fontId="66" fillId="0" borderId="16" xfId="398" applyBorder="1" applyAlignment="1">
      <alignment vertical="center" wrapText="1"/>
      <protection/>
    </xf>
    <xf numFmtId="0" fontId="4" fillId="0" borderId="13" xfId="398" applyFont="1" applyFill="1" applyBorder="1" applyAlignment="1">
      <alignment vertical="center"/>
      <protection/>
    </xf>
    <xf numFmtId="0" fontId="13" fillId="41" borderId="17" xfId="398" applyFont="1" applyFill="1" applyBorder="1" applyAlignment="1">
      <alignment horizontal="center" vertical="center" wrapText="1"/>
      <protection/>
    </xf>
    <xf numFmtId="204" fontId="13" fillId="41" borderId="18" xfId="398" applyNumberFormat="1" applyFont="1" applyFill="1" applyBorder="1" applyAlignment="1">
      <alignment horizontal="right" vertical="center" wrapText="1"/>
      <protection/>
    </xf>
    <xf numFmtId="0" fontId="12" fillId="0" borderId="19" xfId="398" applyFont="1" applyBorder="1" applyAlignment="1">
      <alignment horizontal="center" vertical="center" wrapText="1"/>
      <protection/>
    </xf>
    <xf numFmtId="0" fontId="12" fillId="41" borderId="20" xfId="398" applyFont="1" applyFill="1" applyBorder="1" applyAlignment="1">
      <alignment horizontal="center" vertical="center" wrapText="1"/>
      <protection/>
    </xf>
    <xf numFmtId="0" fontId="5" fillId="14" borderId="13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41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14" fillId="41" borderId="13" xfId="0" applyFont="1" applyFill="1" applyBorder="1" applyAlignment="1">
      <alignment horizontal="center" vertical="center" wrapText="1"/>
    </xf>
    <xf numFmtId="0" fontId="14" fillId="41" borderId="15" xfId="0" applyFont="1" applyFill="1" applyBorder="1" applyAlignment="1">
      <alignment horizontal="center" vertical="center" wrapText="1"/>
    </xf>
    <xf numFmtId="0" fontId="4" fillId="41" borderId="13" xfId="398" applyFont="1" applyFill="1" applyBorder="1" applyAlignment="1">
      <alignment horizontal="center" vertical="center" wrapText="1"/>
      <protection/>
    </xf>
    <xf numFmtId="0" fontId="12" fillId="41" borderId="13" xfId="398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41" borderId="13" xfId="0" applyFont="1" applyFill="1" applyBorder="1" applyAlignment="1">
      <alignment vertical="center" wrapText="1"/>
    </xf>
    <xf numFmtId="0" fontId="4" fillId="41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2" fontId="2" fillId="41" borderId="13" xfId="0" applyNumberFormat="1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2" fillId="2" borderId="13" xfId="314" applyFont="1" applyFill="1" applyBorder="1" applyAlignment="1">
      <alignment vertical="center" wrapText="1"/>
      <protection/>
    </xf>
    <xf numFmtId="0" fontId="2" fillId="2" borderId="13" xfId="0" applyFont="1" applyFill="1" applyBorder="1" applyAlignment="1">
      <alignment vertical="center" wrapText="1"/>
    </xf>
    <xf numFmtId="0" fontId="2" fillId="2" borderId="13" xfId="314" applyFont="1" applyFill="1" applyBorder="1" applyAlignment="1">
      <alignment vertical="center" wrapText="1"/>
      <protection/>
    </xf>
    <xf numFmtId="0" fontId="2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41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6" fillId="41" borderId="13" xfId="0" applyFont="1" applyFill="1" applyBorder="1" applyAlignment="1">
      <alignment horizontal="center" vertical="center" wrapText="1"/>
    </xf>
    <xf numFmtId="2" fontId="2" fillId="41" borderId="13" xfId="0" applyNumberFormat="1" applyFont="1" applyFill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7" fillId="41" borderId="13" xfId="0" applyNumberFormat="1" applyFont="1" applyFill="1" applyBorder="1" applyAlignment="1">
      <alignment horizontal="center" vertical="center" wrapText="1"/>
    </xf>
    <xf numFmtId="2" fontId="2" fillId="41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41" borderId="13" xfId="0" applyFont="1" applyFill="1" applyBorder="1" applyAlignment="1">
      <alignment vertical="center" wrapText="1"/>
    </xf>
    <xf numFmtId="2" fontId="18" fillId="0" borderId="13" xfId="0" applyNumberFormat="1" applyFont="1" applyFill="1" applyBorder="1" applyAlignment="1">
      <alignment vertical="center" wrapText="1"/>
    </xf>
    <xf numFmtId="2" fontId="7" fillId="0" borderId="21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2" fontId="5" fillId="41" borderId="13" xfId="0" applyNumberFormat="1" applyFont="1" applyFill="1" applyBorder="1" applyAlignment="1">
      <alignment vertical="center" wrapText="1"/>
    </xf>
    <xf numFmtId="2" fontId="4" fillId="41" borderId="13" xfId="0" applyNumberFormat="1" applyFont="1" applyFill="1" applyBorder="1" applyAlignment="1">
      <alignment vertical="center" wrapText="1"/>
    </xf>
    <xf numFmtId="2" fontId="2" fillId="0" borderId="15" xfId="0" applyNumberFormat="1" applyFont="1" applyBorder="1" applyAlignment="1">
      <alignment vertical="center"/>
    </xf>
    <xf numFmtId="2" fontId="2" fillId="41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13" xfId="242" applyFont="1" applyBorder="1" applyAlignment="1">
      <alignment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204" fontId="7" fillId="0" borderId="13" xfId="0" applyNumberFormat="1" applyFont="1" applyBorder="1" applyAlignment="1">
      <alignment vertical="center" wrapText="1"/>
    </xf>
    <xf numFmtId="204" fontId="18" fillId="0" borderId="13" xfId="0" applyNumberFormat="1" applyFont="1" applyBorder="1" applyAlignment="1">
      <alignment vertical="center" wrapText="1"/>
    </xf>
    <xf numFmtId="204" fontId="7" fillId="0" borderId="0" xfId="0" applyNumberFormat="1" applyFont="1" applyBorder="1" applyAlignment="1">
      <alignment vertical="center" wrapText="1"/>
    </xf>
    <xf numFmtId="204" fontId="7" fillId="2" borderId="13" xfId="0" applyNumberFormat="1" applyFont="1" applyFill="1" applyBorder="1" applyAlignment="1">
      <alignment vertical="center" wrapText="1"/>
    </xf>
    <xf numFmtId="204" fontId="7" fillId="0" borderId="13" xfId="242" applyNumberFormat="1" applyFont="1" applyBorder="1" applyAlignment="1">
      <alignment vertical="center" wrapText="1"/>
      <protection/>
    </xf>
    <xf numFmtId="0" fontId="18" fillId="2" borderId="13" xfId="0" applyFont="1" applyFill="1" applyBorder="1" applyAlignment="1">
      <alignment vertical="center" wrapText="1"/>
    </xf>
    <xf numFmtId="204" fontId="18" fillId="2" borderId="13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vertical="center"/>
    </xf>
    <xf numFmtId="2" fontId="18" fillId="0" borderId="13" xfId="0" applyNumberFormat="1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2" fontId="7" fillId="0" borderId="13" xfId="0" applyNumberFormat="1" applyFont="1" applyBorder="1" applyAlignment="1">
      <alignment vertical="center" wrapText="1"/>
    </xf>
    <xf numFmtId="204" fontId="14" fillId="41" borderId="13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/>
    </xf>
    <xf numFmtId="191" fontId="12" fillId="2" borderId="13" xfId="0" applyNumberFormat="1" applyFont="1" applyFill="1" applyBorder="1" applyAlignment="1">
      <alignment vertical="center"/>
    </xf>
    <xf numFmtId="191" fontId="12" fillId="2" borderId="13" xfId="0" applyNumberFormat="1" applyFont="1" applyFill="1" applyBorder="1" applyAlignment="1">
      <alignment horizontal="right" vertical="center"/>
    </xf>
    <xf numFmtId="192" fontId="12" fillId="2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204" fontId="7" fillId="0" borderId="13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204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2" fillId="41" borderId="13" xfId="0" applyFont="1" applyFill="1" applyBorder="1" applyAlignment="1">
      <alignment vertical="center"/>
    </xf>
    <xf numFmtId="0" fontId="2" fillId="41" borderId="13" xfId="0" applyNumberFormat="1" applyFont="1" applyFill="1" applyBorder="1" applyAlignment="1">
      <alignment horizontal="center" vertical="center"/>
    </xf>
    <xf numFmtId="2" fontId="7" fillId="41" borderId="13" xfId="0" applyNumberFormat="1" applyFont="1" applyFill="1" applyBorder="1" applyAlignment="1">
      <alignment vertical="center"/>
    </xf>
    <xf numFmtId="0" fontId="2" fillId="41" borderId="13" xfId="0" applyNumberFormat="1" applyFont="1" applyFill="1" applyBorder="1" applyAlignment="1">
      <alignment vertical="center"/>
    </xf>
    <xf numFmtId="204" fontId="5" fillId="41" borderId="13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204" fontId="19" fillId="0" borderId="13" xfId="0" applyNumberFormat="1" applyFont="1" applyBorder="1" applyAlignment="1">
      <alignment vertical="center" wrapText="1"/>
    </xf>
    <xf numFmtId="0" fontId="5" fillId="41" borderId="13" xfId="0" applyNumberFormat="1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/>
    </xf>
    <xf numFmtId="191" fontId="12" fillId="11" borderId="13" xfId="0" applyNumberFormat="1" applyFont="1" applyFill="1" applyBorder="1" applyAlignment="1">
      <alignment vertical="center"/>
    </xf>
    <xf numFmtId="191" fontId="4" fillId="41" borderId="13" xfId="0" applyNumberFormat="1" applyFont="1" applyFill="1" applyBorder="1" applyAlignment="1">
      <alignment vertical="center"/>
    </xf>
    <xf numFmtId="191" fontId="4" fillId="11" borderId="13" xfId="0" applyNumberFormat="1" applyFont="1" applyFill="1" applyBorder="1" applyAlignment="1">
      <alignment vertical="center"/>
    </xf>
    <xf numFmtId="0" fontId="5" fillId="41" borderId="13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49" fontId="23" fillId="0" borderId="13" xfId="237" applyNumberFormat="1" applyFont="1" applyFill="1" applyBorder="1" applyAlignment="1">
      <alignment horizontal="center" vertical="center" wrapText="1"/>
      <protection/>
    </xf>
    <xf numFmtId="49" fontId="23" fillId="0" borderId="13" xfId="239" applyNumberFormat="1" applyFont="1" applyFill="1" applyBorder="1" applyAlignment="1">
      <alignment horizontal="center" vertical="center" wrapText="1"/>
      <protection/>
    </xf>
    <xf numFmtId="0" fontId="5" fillId="2" borderId="13" xfId="0" applyFont="1" applyFill="1" applyBorder="1" applyAlignment="1">
      <alignment horizontal="center" vertical="center"/>
    </xf>
    <xf numFmtId="49" fontId="23" fillId="2" borderId="13" xfId="208" applyNumberFormat="1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vertical="center"/>
    </xf>
    <xf numFmtId="49" fontId="23" fillId="2" borderId="13" xfId="241" applyNumberFormat="1" applyFont="1" applyFill="1" applyBorder="1" applyAlignment="1">
      <alignment horizontal="center" vertical="center" wrapText="1"/>
      <protection/>
    </xf>
    <xf numFmtId="49" fontId="23" fillId="2" borderId="13" xfId="306" applyNumberFormat="1" applyFont="1" applyFill="1" applyBorder="1" applyAlignment="1">
      <alignment horizontal="center" vertical="center" wrapText="1"/>
      <protection/>
    </xf>
    <xf numFmtId="49" fontId="23" fillId="2" borderId="13" xfId="311" applyNumberFormat="1" applyFont="1" applyFill="1" applyBorder="1" applyAlignment="1">
      <alignment horizontal="center" vertical="center" wrapText="1"/>
      <protection/>
    </xf>
    <xf numFmtId="49" fontId="23" fillId="0" borderId="13" xfId="307" applyNumberFormat="1" applyFont="1" applyFill="1" applyBorder="1" applyAlignment="1">
      <alignment horizontal="center" vertical="center" wrapText="1"/>
      <protection/>
    </xf>
    <xf numFmtId="49" fontId="23" fillId="0" borderId="13" xfId="308" applyNumberFormat="1" applyFont="1" applyFill="1" applyBorder="1" applyAlignment="1">
      <alignment horizontal="center" vertical="center" wrapText="1"/>
      <protection/>
    </xf>
    <xf numFmtId="49" fontId="23" fillId="0" borderId="13" xfId="310" applyNumberFormat="1" applyFont="1" applyFill="1" applyBorder="1" applyAlignment="1">
      <alignment horizontal="center" vertical="center" wrapText="1"/>
      <protection/>
    </xf>
    <xf numFmtId="49" fontId="23" fillId="0" borderId="13" xfId="313" applyNumberFormat="1" applyFont="1" applyFill="1" applyBorder="1" applyAlignment="1">
      <alignment horizontal="center" vertical="center" wrapText="1"/>
      <protection/>
    </xf>
    <xf numFmtId="49" fontId="23" fillId="0" borderId="13" xfId="375" applyNumberFormat="1" applyFont="1" applyFill="1" applyBorder="1" applyAlignment="1">
      <alignment horizontal="center" vertical="center" wrapText="1"/>
      <protection/>
    </xf>
    <xf numFmtId="49" fontId="23" fillId="0" borderId="13" xfId="376" applyNumberFormat="1" applyFont="1" applyFill="1" applyBorder="1" applyAlignment="1">
      <alignment horizontal="center" vertical="center" wrapText="1"/>
      <protection/>
    </xf>
    <xf numFmtId="49" fontId="23" fillId="0" borderId="13" xfId="377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left" vertical="center" wrapText="1"/>
    </xf>
    <xf numFmtId="0" fontId="5" fillId="0" borderId="13" xfId="399" applyFont="1" applyBorder="1" applyAlignment="1">
      <alignment horizontal="left" vertical="center"/>
      <protection/>
    </xf>
    <xf numFmtId="49" fontId="23" fillId="0" borderId="13" xfId="237" applyNumberFormat="1" applyFont="1" applyFill="1" applyBorder="1" applyAlignment="1">
      <alignment horizontal="left" vertical="center"/>
      <protection/>
    </xf>
    <xf numFmtId="49" fontId="23" fillId="0" borderId="13" xfId="239" applyNumberFormat="1" applyFont="1" applyFill="1" applyBorder="1" applyAlignment="1">
      <alignment horizontal="left" vertical="center"/>
      <protection/>
    </xf>
    <xf numFmtId="49" fontId="23" fillId="2" borderId="13" xfId="441" applyNumberFormat="1" applyFont="1" applyFill="1" applyBorder="1" applyAlignment="1">
      <alignment horizontal="left" vertical="center"/>
      <protection/>
    </xf>
    <xf numFmtId="49" fontId="23" fillId="2" borderId="13" xfId="240" applyNumberFormat="1" applyFont="1" applyFill="1" applyBorder="1" applyAlignment="1">
      <alignment horizontal="left" vertical="center"/>
      <protection/>
    </xf>
    <xf numFmtId="49" fontId="23" fillId="2" borderId="13" xfId="306" applyNumberFormat="1" applyFont="1" applyFill="1" applyBorder="1" applyAlignment="1">
      <alignment horizontal="left" vertical="center"/>
      <protection/>
    </xf>
    <xf numFmtId="49" fontId="23" fillId="2" borderId="13" xfId="311" applyNumberFormat="1" applyFont="1" applyFill="1" applyBorder="1" applyAlignment="1">
      <alignment horizontal="left" vertical="center"/>
      <protection/>
    </xf>
    <xf numFmtId="49" fontId="23" fillId="0" borderId="13" xfId="307" applyNumberFormat="1" applyFont="1" applyFill="1" applyBorder="1" applyAlignment="1">
      <alignment horizontal="left" vertical="center"/>
      <protection/>
    </xf>
    <xf numFmtId="49" fontId="23" fillId="0" borderId="13" xfId="308" applyNumberFormat="1" applyFont="1" applyFill="1" applyBorder="1" applyAlignment="1">
      <alignment horizontal="left" vertical="center"/>
      <protection/>
    </xf>
    <xf numFmtId="49" fontId="23" fillId="0" borderId="13" xfId="310" applyNumberFormat="1" applyFont="1" applyFill="1" applyBorder="1" applyAlignment="1">
      <alignment horizontal="left" vertical="center"/>
      <protection/>
    </xf>
    <xf numFmtId="49" fontId="23" fillId="0" borderId="13" xfId="313" applyNumberFormat="1" applyFont="1" applyFill="1" applyBorder="1" applyAlignment="1">
      <alignment horizontal="left" vertical="center"/>
      <protection/>
    </xf>
    <xf numFmtId="49" fontId="23" fillId="0" borderId="13" xfId="375" applyNumberFormat="1" applyFont="1" applyFill="1" applyBorder="1" applyAlignment="1">
      <alignment horizontal="left" vertical="center"/>
      <protection/>
    </xf>
    <xf numFmtId="49" fontId="23" fillId="0" borderId="13" xfId="376" applyNumberFormat="1" applyFont="1" applyFill="1" applyBorder="1" applyAlignment="1">
      <alignment horizontal="left" vertical="center"/>
      <protection/>
    </xf>
    <xf numFmtId="49" fontId="23" fillId="0" borderId="13" xfId="377" applyNumberFormat="1" applyFont="1" applyFill="1" applyBorder="1" applyAlignment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77" fillId="0" borderId="14" xfId="398" applyFont="1" applyBorder="1" applyAlignment="1">
      <alignment horizontal="center" vertical="center" wrapText="1"/>
      <protection/>
    </xf>
    <xf numFmtId="0" fontId="78" fillId="0" borderId="13" xfId="398" applyFont="1" applyBorder="1" applyAlignment="1">
      <alignment vertical="center" wrapText="1"/>
      <protection/>
    </xf>
    <xf numFmtId="0" fontId="78" fillId="0" borderId="16" xfId="398" applyFont="1" applyBorder="1" applyAlignment="1">
      <alignment vertical="center" wrapText="1"/>
      <protection/>
    </xf>
    <xf numFmtId="206" fontId="79" fillId="0" borderId="13" xfId="398" applyNumberFormat="1" applyFont="1" applyBorder="1" applyAlignment="1">
      <alignment horizontal="right" vertical="center" wrapText="1"/>
      <protection/>
    </xf>
    <xf numFmtId="0" fontId="79" fillId="0" borderId="19" xfId="398" applyFont="1" applyBorder="1" applyAlignment="1">
      <alignment horizontal="center" vertical="center" wrapText="1"/>
      <protection/>
    </xf>
    <xf numFmtId="0" fontId="72" fillId="0" borderId="0" xfId="0" applyFont="1" applyAlignment="1">
      <alignment vertical="center"/>
    </xf>
    <xf numFmtId="1" fontId="80" fillId="0" borderId="13" xfId="0" applyNumberFormat="1" applyFont="1" applyBorder="1" applyAlignment="1">
      <alignment horizontal="center" vertical="center" wrapText="1"/>
    </xf>
    <xf numFmtId="2" fontId="80" fillId="0" borderId="13" xfId="0" applyNumberFormat="1" applyFont="1" applyBorder="1" applyAlignment="1">
      <alignment vertical="center" wrapText="1"/>
    </xf>
    <xf numFmtId="2" fontId="80" fillId="0" borderId="13" xfId="0" applyNumberFormat="1" applyFont="1" applyBorder="1" applyAlignment="1">
      <alignment vertical="center"/>
    </xf>
    <xf numFmtId="2" fontId="80" fillId="0" borderId="0" xfId="0" applyNumberFormat="1" applyFont="1" applyAlignment="1">
      <alignment vertical="center"/>
    </xf>
    <xf numFmtId="1" fontId="80" fillId="42" borderId="13" xfId="0" applyNumberFormat="1" applyFont="1" applyFill="1" applyBorder="1" applyAlignment="1">
      <alignment horizontal="center" vertical="center" wrapText="1"/>
    </xf>
    <xf numFmtId="2" fontId="80" fillId="42" borderId="13" xfId="0" applyNumberFormat="1" applyFont="1" applyFill="1" applyBorder="1" applyAlignment="1">
      <alignment vertical="center" wrapText="1"/>
    </xf>
    <xf numFmtId="2" fontId="80" fillId="42" borderId="13" xfId="0" applyNumberFormat="1" applyFont="1" applyFill="1" applyBorder="1" applyAlignment="1">
      <alignment vertical="center"/>
    </xf>
    <xf numFmtId="0" fontId="81" fillId="0" borderId="13" xfId="0" applyFont="1" applyBorder="1" applyAlignment="1">
      <alignment horizontal="center" vertical="center" wrapText="1"/>
    </xf>
    <xf numFmtId="2" fontId="82" fillId="0" borderId="13" xfId="0" applyNumberFormat="1" applyFont="1" applyBorder="1" applyAlignment="1">
      <alignment vertical="center" wrapText="1"/>
    </xf>
    <xf numFmtId="2" fontId="82" fillId="0" borderId="13" xfId="0" applyNumberFormat="1" applyFont="1" applyBorder="1" applyAlignment="1">
      <alignment vertical="center"/>
    </xf>
    <xf numFmtId="0" fontId="83" fillId="0" borderId="13" xfId="0" applyFont="1" applyBorder="1" applyAlignment="1">
      <alignment vertical="center" wrapText="1"/>
    </xf>
    <xf numFmtId="0" fontId="83" fillId="0" borderId="0" xfId="0" applyFont="1" applyAlignment="1">
      <alignment vertical="center"/>
    </xf>
    <xf numFmtId="0" fontId="80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80" fillId="2" borderId="13" xfId="0" applyNumberFormat="1" applyFont="1" applyFill="1" applyBorder="1" applyAlignment="1">
      <alignment horizontal="center" vertical="center" wrapText="1"/>
    </xf>
    <xf numFmtId="0" fontId="80" fillId="2" borderId="13" xfId="0" applyNumberFormat="1" applyFont="1" applyFill="1" applyBorder="1" applyAlignment="1">
      <alignment vertical="center" wrapText="1"/>
    </xf>
    <xf numFmtId="2" fontId="82" fillId="2" borderId="13" xfId="0" applyNumberFormat="1" applyFont="1" applyFill="1" applyBorder="1" applyAlignment="1">
      <alignment vertical="center" wrapText="1"/>
    </xf>
    <xf numFmtId="0" fontId="80" fillId="2" borderId="0" xfId="0" applyNumberFormat="1" applyFont="1" applyFill="1" applyAlignment="1">
      <alignment vertical="center"/>
    </xf>
    <xf numFmtId="0" fontId="80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83" fillId="2" borderId="13" xfId="0" applyFont="1" applyFill="1" applyBorder="1" applyAlignment="1">
      <alignment vertical="center" wrapText="1"/>
    </xf>
    <xf numFmtId="0" fontId="83" fillId="2" borderId="0" xfId="0" applyFont="1" applyFill="1" applyAlignment="1">
      <alignment vertical="center" wrapText="1"/>
    </xf>
    <xf numFmtId="2" fontId="83" fillId="0" borderId="13" xfId="0" applyNumberFormat="1" applyFont="1" applyBorder="1" applyAlignment="1">
      <alignment vertical="center" wrapText="1"/>
    </xf>
    <xf numFmtId="0" fontId="80" fillId="0" borderId="0" xfId="0" applyFont="1" applyAlignment="1">
      <alignment vertical="center" wrapText="1"/>
    </xf>
    <xf numFmtId="2" fontId="80" fillId="0" borderId="13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49" fontId="2" fillId="41" borderId="13" xfId="0" applyNumberFormat="1" applyFont="1" applyFill="1" applyBorder="1" applyAlignment="1">
      <alignment horizontal="center" vertical="center" wrapText="1"/>
    </xf>
    <xf numFmtId="2" fontId="33" fillId="43" borderId="13" xfId="0" applyNumberFormat="1" applyFont="1" applyFill="1" applyBorder="1" applyAlignment="1">
      <alignment vertical="center" wrapText="1"/>
    </xf>
    <xf numFmtId="2" fontId="33" fillId="0" borderId="13" xfId="0" applyNumberFormat="1" applyFont="1" applyBorder="1" applyAlignment="1">
      <alignment horizontal="right" vertical="center"/>
    </xf>
    <xf numFmtId="2" fontId="33" fillId="0" borderId="13" xfId="0" applyNumberFormat="1" applyFont="1" applyBorder="1" applyAlignment="1">
      <alignment vertical="center"/>
    </xf>
    <xf numFmtId="0" fontId="80" fillId="0" borderId="15" xfId="0" applyFont="1" applyBorder="1" applyAlignment="1">
      <alignment vertical="center" wrapText="1"/>
    </xf>
    <xf numFmtId="192" fontId="14" fillId="41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4" fillId="41" borderId="13" xfId="294" applyFont="1" applyFill="1" applyBorder="1" applyAlignment="1">
      <alignment horizontal="center" vertical="center" wrapText="1"/>
      <protection/>
    </xf>
    <xf numFmtId="0" fontId="14" fillId="41" borderId="13" xfId="294" applyFont="1" applyFill="1" applyBorder="1" applyAlignment="1">
      <alignment vertical="center" wrapText="1"/>
      <protection/>
    </xf>
    <xf numFmtId="0" fontId="5" fillId="0" borderId="21" xfId="0" applyFont="1" applyBorder="1" applyAlignment="1">
      <alignment horizontal="center" vertical="center"/>
    </xf>
    <xf numFmtId="49" fontId="23" fillId="0" borderId="21" xfId="378" applyNumberFormat="1" applyFont="1" applyFill="1" applyBorder="1" applyAlignment="1">
      <alignment horizontal="left" vertical="center"/>
      <protection/>
    </xf>
    <xf numFmtId="49" fontId="23" fillId="0" borderId="21" xfId="378" applyNumberFormat="1" applyFont="1" applyFill="1" applyBorder="1" applyAlignment="1">
      <alignment horizontal="center" vertical="center" wrapText="1"/>
      <protection/>
    </xf>
    <xf numFmtId="0" fontId="22" fillId="0" borderId="2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4" fillId="0" borderId="13" xfId="0" applyFont="1" applyBorder="1" applyAlignment="1">
      <alignment vertical="center" wrapText="1"/>
    </xf>
    <xf numFmtId="204" fontId="84" fillId="0" borderId="13" xfId="0" applyNumberFormat="1" applyFont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1" fontId="80" fillId="44" borderId="13" xfId="0" applyNumberFormat="1" applyFont="1" applyFill="1" applyBorder="1" applyAlignment="1">
      <alignment horizontal="center" vertical="center" wrapText="1"/>
    </xf>
    <xf numFmtId="2" fontId="80" fillId="44" borderId="13" xfId="0" applyNumberFormat="1" applyFont="1" applyFill="1" applyBorder="1" applyAlignment="1">
      <alignment vertical="center" wrapText="1"/>
    </xf>
    <xf numFmtId="2" fontId="80" fillId="44" borderId="13" xfId="0" applyNumberFormat="1" applyFont="1" applyFill="1" applyBorder="1" applyAlignment="1">
      <alignment vertical="center"/>
    </xf>
    <xf numFmtId="2" fontId="80" fillId="44" borderId="15" xfId="0" applyNumberFormat="1" applyFont="1" applyFill="1" applyBorder="1" applyAlignment="1">
      <alignment vertical="center" wrapText="1"/>
    </xf>
    <xf numFmtId="2" fontId="80" fillId="0" borderId="15" xfId="0" applyNumberFormat="1" applyFont="1" applyBorder="1" applyAlignment="1">
      <alignment vertical="center" wrapText="1"/>
    </xf>
    <xf numFmtId="2" fontId="80" fillId="0" borderId="15" xfId="0" applyNumberFormat="1" applyFont="1" applyBorder="1" applyAlignment="1">
      <alignment vertical="center"/>
    </xf>
    <xf numFmtId="2" fontId="80" fillId="42" borderId="15" xfId="0" applyNumberFormat="1" applyFont="1" applyFill="1" applyBorder="1" applyAlignment="1">
      <alignment vertical="center" wrapText="1"/>
    </xf>
    <xf numFmtId="0" fontId="81" fillId="0" borderId="13" xfId="0" applyFont="1" applyBorder="1" applyAlignment="1">
      <alignment horizontal="left" vertical="center" wrapText="1"/>
    </xf>
    <xf numFmtId="2" fontId="30" fillId="44" borderId="0" xfId="0" applyNumberFormat="1" applyFont="1" applyFill="1" applyAlignment="1">
      <alignment vertical="center"/>
    </xf>
    <xf numFmtId="0" fontId="80" fillId="44" borderId="13" xfId="0" applyFont="1" applyFill="1" applyBorder="1" applyAlignment="1">
      <alignment vertical="center" wrapText="1"/>
    </xf>
    <xf numFmtId="2" fontId="82" fillId="44" borderId="13" xfId="0" applyNumberFormat="1" applyFont="1" applyFill="1" applyBorder="1" applyAlignment="1">
      <alignment vertical="center" wrapText="1"/>
    </xf>
    <xf numFmtId="2" fontId="82" fillId="44" borderId="13" xfId="0" applyNumberFormat="1" applyFont="1" applyFill="1" applyBorder="1" applyAlignment="1">
      <alignment vertical="center"/>
    </xf>
    <xf numFmtId="2" fontId="82" fillId="44" borderId="15" xfId="0" applyNumberFormat="1" applyFont="1" applyFill="1" applyBorder="1" applyAlignment="1">
      <alignment vertical="center"/>
    </xf>
    <xf numFmtId="0" fontId="80" fillId="42" borderId="13" xfId="0" applyFont="1" applyFill="1" applyBorder="1" applyAlignment="1">
      <alignment vertical="center" wrapText="1"/>
    </xf>
    <xf numFmtId="2" fontId="82" fillId="42" borderId="13" xfId="0" applyNumberFormat="1" applyFont="1" applyFill="1" applyBorder="1" applyAlignment="1">
      <alignment vertical="center" wrapText="1"/>
    </xf>
    <xf numFmtId="2" fontId="82" fillId="42" borderId="1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vertical="center" wrapText="1"/>
    </xf>
    <xf numFmtId="204" fontId="82" fillId="0" borderId="13" xfId="0" applyNumberFormat="1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2" fontId="80" fillId="44" borderId="13" xfId="0" applyNumberFormat="1" applyFont="1" applyFill="1" applyBorder="1" applyAlignment="1">
      <alignment vertical="center" wrapText="1"/>
    </xf>
    <xf numFmtId="2" fontId="82" fillId="0" borderId="13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2" fontId="80" fillId="44" borderId="15" xfId="0" applyNumberFormat="1" applyFont="1" applyFill="1" applyBorder="1" applyAlignment="1">
      <alignment vertical="center"/>
    </xf>
    <xf numFmtId="0" fontId="80" fillId="42" borderId="15" xfId="0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49" fontId="23" fillId="0" borderId="13" xfId="378" applyNumberFormat="1" applyFont="1" applyFill="1" applyBorder="1" applyAlignment="1">
      <alignment horizontal="center" vertical="center" wrapText="1"/>
      <protection/>
    </xf>
    <xf numFmtId="2" fontId="20" fillId="0" borderId="13" xfId="0" applyNumberFormat="1" applyFont="1" applyBorder="1" applyAlignment="1">
      <alignment horizontal="right" vertical="center" wrapText="1"/>
    </xf>
    <xf numFmtId="2" fontId="2" fillId="19" borderId="13" xfId="0" applyNumberFormat="1" applyFont="1" applyFill="1" applyBorder="1" applyAlignment="1">
      <alignment horizontal="right" vertical="center" wrapText="1"/>
    </xf>
    <xf numFmtId="2" fontId="2" fillId="19" borderId="13" xfId="0" applyNumberFormat="1" applyFont="1" applyFill="1" applyBorder="1" applyAlignment="1">
      <alignment horizontal="right" vertical="center" wrapText="1"/>
    </xf>
    <xf numFmtId="2" fontId="80" fillId="0" borderId="13" xfId="0" applyNumberFormat="1" applyFont="1" applyBorder="1" applyAlignment="1">
      <alignment horizontal="right" vertical="center" wrapText="1"/>
    </xf>
    <xf numFmtId="2" fontId="85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Border="1" applyAlignment="1">
      <alignment vertical="center" wrapText="1"/>
    </xf>
    <xf numFmtId="2" fontId="0" fillId="0" borderId="13" xfId="0" applyNumberFormat="1" applyFont="1" applyBorder="1" applyAlignment="1">
      <alignment vertical="center" wrapText="1"/>
    </xf>
    <xf numFmtId="2" fontId="8" fillId="0" borderId="13" xfId="314" applyNumberFormat="1" applyFont="1" applyBorder="1" applyAlignment="1">
      <alignment vertical="center" wrapText="1"/>
      <protection/>
    </xf>
    <xf numFmtId="2" fontId="2" fillId="2" borderId="13" xfId="314" applyNumberFormat="1" applyFont="1" applyFill="1" applyBorder="1" applyAlignment="1">
      <alignment vertical="center" wrapText="1"/>
      <protection/>
    </xf>
    <xf numFmtId="2" fontId="2" fillId="2" borderId="13" xfId="0" applyNumberFormat="1" applyFont="1" applyFill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2" fontId="79" fillId="0" borderId="13" xfId="0" applyNumberFormat="1" applyFont="1" applyBorder="1" applyAlignment="1">
      <alignment vertical="center" wrapText="1"/>
    </xf>
    <xf numFmtId="2" fontId="79" fillId="0" borderId="13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 wrapText="1"/>
    </xf>
    <xf numFmtId="2" fontId="86" fillId="0" borderId="13" xfId="0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7" fillId="0" borderId="13" xfId="242" applyFont="1" applyBorder="1" applyAlignment="1">
      <alignment horizontal="center" vertical="center" wrapText="1"/>
      <protection/>
    </xf>
    <xf numFmtId="0" fontId="84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04" fontId="18" fillId="0" borderId="13" xfId="0" applyNumberFormat="1" applyFont="1" applyBorder="1" applyAlignment="1">
      <alignment horizontal="right" vertical="center" wrapText="1"/>
    </xf>
    <xf numFmtId="0" fontId="82" fillId="0" borderId="13" xfId="0" applyFont="1" applyBorder="1" applyAlignment="1">
      <alignment horizontal="center" vertical="center" wrapText="1"/>
    </xf>
    <xf numFmtId="0" fontId="35" fillId="41" borderId="13" xfId="0" applyFont="1" applyFill="1" applyBorder="1" applyAlignment="1">
      <alignment horizontal="center" vertical="center" wrapText="1"/>
    </xf>
    <xf numFmtId="206" fontId="79" fillId="0" borderId="15" xfId="398" applyNumberFormat="1" applyFont="1" applyBorder="1" applyAlignment="1">
      <alignment horizontal="right" vertical="center" wrapText="1"/>
      <protection/>
    </xf>
    <xf numFmtId="2" fontId="72" fillId="0" borderId="13" xfId="0" applyNumberFormat="1" applyFont="1" applyBorder="1" applyAlignment="1">
      <alignment vertical="center" wrapText="1"/>
    </xf>
    <xf numFmtId="2" fontId="0" fillId="2" borderId="13" xfId="0" applyNumberFormat="1" applyFill="1" applyBorder="1" applyAlignment="1">
      <alignment vertical="center" wrapText="1"/>
    </xf>
    <xf numFmtId="2" fontId="83" fillId="2" borderId="13" xfId="0" applyNumberFormat="1" applyFont="1" applyFill="1" applyBorder="1" applyAlignment="1">
      <alignment vertical="center" wrapText="1"/>
    </xf>
    <xf numFmtId="204" fontId="5" fillId="0" borderId="13" xfId="0" applyNumberFormat="1" applyFont="1" applyBorder="1" applyAlignment="1">
      <alignment horizontal="right" vertical="center" wrapText="1"/>
    </xf>
    <xf numFmtId="204" fontId="5" fillId="0" borderId="21" xfId="0" applyNumberFormat="1" applyFont="1" applyBorder="1" applyAlignment="1">
      <alignment horizontal="right" vertical="center" wrapText="1"/>
    </xf>
    <xf numFmtId="192" fontId="4" fillId="45" borderId="13" xfId="0" applyNumberFormat="1" applyFont="1" applyFill="1" applyBorder="1" applyAlignment="1">
      <alignment horizontal="center" vertical="center"/>
    </xf>
    <xf numFmtId="192" fontId="12" fillId="45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0" fontId="4" fillId="41" borderId="13" xfId="0" applyNumberFormat="1" applyFont="1" applyFill="1" applyBorder="1" applyAlignment="1">
      <alignment horizontal="center" vertical="center"/>
    </xf>
    <xf numFmtId="0" fontId="79" fillId="44" borderId="13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86" fillId="0" borderId="13" xfId="0" applyFont="1" applyBorder="1" applyAlignment="1">
      <alignment vertical="center"/>
    </xf>
    <xf numFmtId="49" fontId="23" fillId="0" borderId="22" xfId="237" applyNumberFormat="1" applyFont="1" applyFill="1" applyBorder="1" applyAlignment="1">
      <alignment horizontal="center" vertical="center" wrapText="1"/>
      <protection/>
    </xf>
    <xf numFmtId="49" fontId="23" fillId="2" borderId="22" xfId="208" applyNumberFormat="1" applyFont="1" applyFill="1" applyBorder="1" applyAlignment="1">
      <alignment horizontal="center" vertical="center" wrapText="1"/>
      <protection/>
    </xf>
    <xf numFmtId="49" fontId="23" fillId="2" borderId="22" xfId="306" applyNumberFormat="1" applyFont="1" applyFill="1" applyBorder="1" applyAlignment="1">
      <alignment horizontal="center" vertical="center" wrapText="1"/>
      <protection/>
    </xf>
    <xf numFmtId="49" fontId="23" fillId="0" borderId="22" xfId="307" applyNumberFormat="1" applyFont="1" applyFill="1" applyBorder="1" applyAlignment="1">
      <alignment horizontal="center" vertical="center" wrapText="1"/>
      <protection/>
    </xf>
    <xf numFmtId="49" fontId="23" fillId="0" borderId="22" xfId="310" applyNumberFormat="1" applyFont="1" applyFill="1" applyBorder="1" applyAlignment="1">
      <alignment horizontal="center" vertical="center" wrapText="1"/>
      <protection/>
    </xf>
    <xf numFmtId="49" fontId="23" fillId="0" borderId="22" xfId="375" applyNumberFormat="1" applyFont="1" applyFill="1" applyBorder="1" applyAlignment="1">
      <alignment horizontal="center" vertical="center" wrapText="1"/>
      <protection/>
    </xf>
    <xf numFmtId="49" fontId="23" fillId="0" borderId="22" xfId="377" applyNumberFormat="1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78" fillId="0" borderId="13" xfId="0" applyFont="1" applyBorder="1" applyAlignment="1">
      <alignment vertical="center" wrapText="1"/>
    </xf>
    <xf numFmtId="192" fontId="12" fillId="45" borderId="13" xfId="0" applyNumberFormat="1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87" fillId="2" borderId="13" xfId="0" applyFont="1" applyFill="1" applyBorder="1" applyAlignment="1">
      <alignment vertical="center" wrapText="1"/>
    </xf>
    <xf numFmtId="194" fontId="4" fillId="0" borderId="13" xfId="0" applyNumberFormat="1" applyFont="1" applyBorder="1" applyAlignment="1">
      <alignment horizontal="center" vertical="center"/>
    </xf>
    <xf numFmtId="194" fontId="4" fillId="11" borderId="13" xfId="0" applyNumberFormat="1" applyFont="1" applyFill="1" applyBorder="1" applyAlignment="1">
      <alignment horizontal="center" vertical="center"/>
    </xf>
    <xf numFmtId="194" fontId="12" fillId="2" borderId="13" xfId="0" applyNumberFormat="1" applyFont="1" applyFill="1" applyBorder="1" applyAlignment="1">
      <alignment horizontal="center" vertical="center"/>
    </xf>
    <xf numFmtId="194" fontId="12" fillId="11" borderId="13" xfId="0" applyNumberFormat="1" applyFont="1" applyFill="1" applyBorder="1" applyAlignment="1">
      <alignment horizontal="center" vertical="center"/>
    </xf>
    <xf numFmtId="194" fontId="4" fillId="41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 wrapText="1"/>
    </xf>
    <xf numFmtId="0" fontId="88" fillId="2" borderId="13" xfId="0" applyFont="1" applyFill="1" applyBorder="1" applyAlignment="1">
      <alignment vertical="center" wrapText="1"/>
    </xf>
    <xf numFmtId="49" fontId="23" fillId="0" borderId="24" xfId="378" applyNumberFormat="1" applyFont="1" applyFill="1" applyBorder="1" applyAlignment="1">
      <alignment horizontal="center" vertical="center" wrapText="1"/>
      <protection/>
    </xf>
    <xf numFmtId="49" fontId="4" fillId="11" borderId="13" xfId="0" applyNumberFormat="1" applyFont="1" applyFill="1" applyBorder="1" applyAlignment="1">
      <alignment horizontal="center" vertical="center"/>
    </xf>
    <xf numFmtId="0" fontId="12" fillId="0" borderId="13" xfId="398" applyFont="1" applyFill="1" applyBorder="1" applyAlignment="1">
      <alignment vertical="center"/>
      <protection/>
    </xf>
    <xf numFmtId="0" fontId="89" fillId="0" borderId="13" xfId="398" applyFont="1" applyBorder="1" applyAlignment="1">
      <alignment vertical="center" wrapText="1"/>
      <protection/>
    </xf>
    <xf numFmtId="0" fontId="89" fillId="0" borderId="16" xfId="398" applyFont="1" applyBorder="1" applyAlignment="1">
      <alignment vertical="center" wrapText="1"/>
      <protection/>
    </xf>
    <xf numFmtId="206" fontId="12" fillId="0" borderId="15" xfId="398" applyNumberFormat="1" applyFont="1" applyBorder="1" applyAlignment="1">
      <alignment horizontal="right" vertical="center" wrapText="1"/>
      <protection/>
    </xf>
    <xf numFmtId="0" fontId="79" fillId="0" borderId="15" xfId="398" applyFont="1" applyBorder="1" applyAlignment="1">
      <alignment vertical="center" wrapText="1"/>
      <protection/>
    </xf>
    <xf numFmtId="0" fontId="90" fillId="0" borderId="13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2" fontId="88" fillId="0" borderId="13" xfId="0" applyNumberFormat="1" applyFont="1" applyBorder="1" applyAlignment="1">
      <alignment vertical="center"/>
    </xf>
    <xf numFmtId="0" fontId="88" fillId="44" borderId="13" xfId="0" applyFont="1" applyFill="1" applyBorder="1" applyAlignment="1">
      <alignment vertical="center"/>
    </xf>
    <xf numFmtId="0" fontId="88" fillId="14" borderId="13" xfId="0" applyFont="1" applyFill="1" applyBorder="1" applyAlignment="1">
      <alignment vertical="center"/>
    </xf>
    <xf numFmtId="2" fontId="88" fillId="14" borderId="13" xfId="0" applyNumberFormat="1" applyFont="1" applyFill="1" applyBorder="1" applyAlignment="1">
      <alignment vertical="center"/>
    </xf>
    <xf numFmtId="0" fontId="88" fillId="0" borderId="13" xfId="0" applyFont="1" applyBorder="1" applyAlignment="1">
      <alignment vertical="center" wrapText="1"/>
    </xf>
    <xf numFmtId="0" fontId="88" fillId="14" borderId="13" xfId="0" applyFont="1" applyFill="1" applyBorder="1" applyAlignment="1">
      <alignment horizontal="center" vertical="center" wrapText="1"/>
    </xf>
    <xf numFmtId="0" fontId="88" fillId="14" borderId="13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204" fontId="18" fillId="44" borderId="13" xfId="0" applyNumberFormat="1" applyFont="1" applyFill="1" applyBorder="1" applyAlignment="1">
      <alignment horizontal="right" vertical="center" wrapText="1"/>
    </xf>
    <xf numFmtId="0" fontId="82" fillId="42" borderId="13" xfId="0" applyFont="1" applyFill="1" applyBorder="1" applyAlignment="1">
      <alignment vertical="center" wrapText="1"/>
    </xf>
    <xf numFmtId="204" fontId="82" fillId="42" borderId="13" xfId="0" applyNumberFormat="1" applyFont="1" applyFill="1" applyBorder="1" applyAlignment="1">
      <alignment vertical="center" wrapText="1"/>
    </xf>
    <xf numFmtId="0" fontId="82" fillId="42" borderId="13" xfId="0" applyFont="1" applyFill="1" applyBorder="1" applyAlignment="1">
      <alignment horizontal="center" vertical="center" wrapText="1"/>
    </xf>
    <xf numFmtId="2" fontId="82" fillId="42" borderId="0" xfId="0" applyNumberFormat="1" applyFont="1" applyFill="1" applyBorder="1" applyAlignment="1">
      <alignment vertical="center" wrapText="1"/>
    </xf>
    <xf numFmtId="0" fontId="82" fillId="46" borderId="13" xfId="0" applyFont="1" applyFill="1" applyBorder="1" applyAlignment="1">
      <alignment vertical="center" wrapText="1"/>
    </xf>
    <xf numFmtId="204" fontId="82" fillId="46" borderId="13" xfId="0" applyNumberFormat="1" applyFont="1" applyFill="1" applyBorder="1" applyAlignment="1">
      <alignment vertical="center" wrapText="1"/>
    </xf>
    <xf numFmtId="0" fontId="82" fillId="46" borderId="13" xfId="0" applyFont="1" applyFill="1" applyBorder="1" applyAlignment="1">
      <alignment horizontal="center" vertical="center" wrapText="1"/>
    </xf>
    <xf numFmtId="0" fontId="82" fillId="15" borderId="13" xfId="0" applyFont="1" applyFill="1" applyBorder="1" applyAlignment="1">
      <alignment horizontal="center" vertical="center" wrapText="1"/>
    </xf>
    <xf numFmtId="0" fontId="82" fillId="15" borderId="13" xfId="0" applyFont="1" applyFill="1" applyBorder="1" applyAlignment="1">
      <alignment vertical="center" wrapText="1"/>
    </xf>
    <xf numFmtId="204" fontId="82" fillId="15" borderId="13" xfId="0" applyNumberFormat="1" applyFont="1" applyFill="1" applyBorder="1" applyAlignment="1">
      <alignment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vertical="center" wrapText="1"/>
    </xf>
    <xf numFmtId="204" fontId="18" fillId="15" borderId="13" xfId="0" applyNumberFormat="1" applyFont="1" applyFill="1" applyBorder="1" applyAlignment="1">
      <alignment vertical="center" wrapText="1"/>
    </xf>
    <xf numFmtId="0" fontId="8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2" fontId="66" fillId="0" borderId="13" xfId="0" applyNumberFormat="1" applyFont="1" applyBorder="1" applyAlignment="1">
      <alignment vertical="center"/>
    </xf>
    <xf numFmtId="2" fontId="36" fillId="0" borderId="13" xfId="0" applyNumberFormat="1" applyFont="1" applyBorder="1" applyAlignment="1">
      <alignment vertical="center"/>
    </xf>
    <xf numFmtId="2" fontId="66" fillId="0" borderId="15" xfId="0" applyNumberFormat="1" applyFont="1" applyBorder="1" applyAlignment="1">
      <alignment vertical="center"/>
    </xf>
    <xf numFmtId="0" fontId="66" fillId="0" borderId="13" xfId="0" applyFont="1" applyBorder="1" applyAlignment="1">
      <alignment vertical="center" wrapText="1"/>
    </xf>
    <xf numFmtId="2" fontId="66" fillId="0" borderId="0" xfId="0" applyNumberFormat="1" applyFont="1" applyAlignment="1">
      <alignment vertical="center"/>
    </xf>
    <xf numFmtId="0" fontId="2" fillId="41" borderId="13" xfId="0" applyFont="1" applyFill="1" applyBorder="1" applyAlignment="1">
      <alignment vertical="center" wrapText="1"/>
    </xf>
    <xf numFmtId="2" fontId="7" fillId="41" borderId="13" xfId="0" applyNumberFormat="1" applyFont="1" applyFill="1" applyBorder="1" applyAlignment="1">
      <alignment vertical="center" wrapText="1"/>
    </xf>
    <xf numFmtId="2" fontId="66" fillId="41" borderId="13" xfId="0" applyNumberFormat="1" applyFont="1" applyFill="1" applyBorder="1" applyAlignment="1">
      <alignment vertical="center"/>
    </xf>
    <xf numFmtId="0" fontId="66" fillId="41" borderId="13" xfId="0" applyFont="1" applyFill="1" applyBorder="1" applyAlignment="1">
      <alignment vertical="center"/>
    </xf>
    <xf numFmtId="2" fontId="66" fillId="44" borderId="13" xfId="294" applyNumberFormat="1" applyFont="1" applyFill="1" applyBorder="1">
      <alignment vertical="center"/>
      <protection/>
    </xf>
    <xf numFmtId="2" fontId="66" fillId="0" borderId="21" xfId="0" applyNumberFormat="1" applyFont="1" applyBorder="1" applyAlignment="1">
      <alignment vertical="center"/>
    </xf>
    <xf numFmtId="2" fontId="36" fillId="0" borderId="13" xfId="0" applyNumberFormat="1" applyFont="1" applyBorder="1" applyAlignment="1">
      <alignment vertical="center"/>
    </xf>
    <xf numFmtId="2" fontId="78" fillId="0" borderId="13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8" fillId="42" borderId="13" xfId="0" applyFont="1" applyFill="1" applyBorder="1" applyAlignment="1">
      <alignment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14" fillId="41" borderId="25" xfId="0" applyFont="1" applyFill="1" applyBorder="1" applyAlignment="1">
      <alignment horizontal="center" vertical="center" wrapText="1"/>
    </xf>
    <xf numFmtId="0" fontId="5" fillId="41" borderId="13" xfId="0" applyNumberFormat="1" applyFont="1" applyFill="1" applyBorder="1" applyAlignment="1">
      <alignment horizontal="center" vertical="center" wrapText="1"/>
    </xf>
    <xf numFmtId="0" fontId="82" fillId="46" borderId="13" xfId="0" applyFont="1" applyFill="1" applyBorder="1" applyAlignment="1">
      <alignment horizontal="center" vertical="center" wrapText="1"/>
    </xf>
    <xf numFmtId="0" fontId="82" fillId="42" borderId="13" xfId="0" applyFont="1" applyFill="1" applyBorder="1" applyAlignment="1">
      <alignment horizontal="center" vertical="center" wrapText="1"/>
    </xf>
    <xf numFmtId="0" fontId="82" fillId="42" borderId="21" xfId="0" applyFont="1" applyFill="1" applyBorder="1" applyAlignment="1">
      <alignment horizontal="center" vertical="center" wrapText="1"/>
    </xf>
    <xf numFmtId="0" fontId="82" fillId="42" borderId="26" xfId="0" applyFont="1" applyFill="1" applyBorder="1" applyAlignment="1">
      <alignment horizontal="center" vertical="center" wrapText="1"/>
    </xf>
    <xf numFmtId="0" fontId="82" fillId="42" borderId="25" xfId="0" applyFont="1" applyFill="1" applyBorder="1" applyAlignment="1">
      <alignment horizontal="center" vertical="center" wrapText="1"/>
    </xf>
    <xf numFmtId="0" fontId="82" fillId="46" borderId="21" xfId="0" applyFont="1" applyFill="1" applyBorder="1" applyAlignment="1">
      <alignment horizontal="center" vertical="center" wrapText="1"/>
    </xf>
    <xf numFmtId="0" fontId="82" fillId="46" borderId="26" xfId="0" applyFont="1" applyFill="1" applyBorder="1" applyAlignment="1">
      <alignment horizontal="center" vertical="center" wrapText="1"/>
    </xf>
    <xf numFmtId="0" fontId="82" fillId="46" borderId="2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04" fontId="14" fillId="41" borderId="13" xfId="0" applyNumberFormat="1" applyFont="1" applyFill="1" applyBorder="1" applyAlignment="1">
      <alignment horizontal="center" vertical="center" wrapText="1"/>
    </xf>
    <xf numFmtId="204" fontId="14" fillId="41" borderId="15" xfId="0" applyNumberFormat="1" applyFont="1" applyFill="1" applyBorder="1" applyAlignment="1">
      <alignment horizontal="center" vertical="center" wrapText="1"/>
    </xf>
    <xf numFmtId="204" fontId="14" fillId="41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14" fillId="41" borderId="23" xfId="0" applyFont="1" applyFill="1" applyBorder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0" fontId="14" fillId="41" borderId="15" xfId="0" applyFont="1" applyFill="1" applyBorder="1" applyAlignment="1">
      <alignment horizontal="center" vertical="center" wrapText="1"/>
    </xf>
    <xf numFmtId="0" fontId="14" fillId="41" borderId="1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41" borderId="15" xfId="0" applyFont="1" applyFill="1" applyBorder="1" applyAlignment="1">
      <alignment horizontal="center" vertical="center"/>
    </xf>
    <xf numFmtId="2" fontId="14" fillId="41" borderId="13" xfId="0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22" xfId="0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horizontal="center" vertical="center" wrapText="1"/>
    </xf>
    <xf numFmtId="0" fontId="16" fillId="41" borderId="22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11" fillId="0" borderId="0" xfId="398" applyFont="1" applyBorder="1" applyAlignment="1">
      <alignment horizontal="center" vertical="center"/>
      <protection/>
    </xf>
    <xf numFmtId="0" fontId="12" fillId="41" borderId="29" xfId="398" applyFont="1" applyFill="1" applyBorder="1" applyAlignment="1">
      <alignment horizontal="center" vertical="center" wrapText="1"/>
      <protection/>
    </xf>
    <xf numFmtId="0" fontId="12" fillId="41" borderId="15" xfId="398" applyFont="1" applyFill="1" applyBorder="1" applyAlignment="1">
      <alignment horizontal="center" vertical="center" wrapText="1"/>
      <protection/>
    </xf>
    <xf numFmtId="0" fontId="4" fillId="41" borderId="22" xfId="398" applyFont="1" applyFill="1" applyBorder="1" applyAlignment="1">
      <alignment horizontal="center" vertical="center" wrapText="1"/>
      <protection/>
    </xf>
    <xf numFmtId="0" fontId="66" fillId="41" borderId="30" xfId="398" applyFill="1" applyBorder="1" applyAlignment="1">
      <alignment horizontal="center" vertical="center" wrapText="1"/>
      <protection/>
    </xf>
    <xf numFmtId="0" fontId="66" fillId="41" borderId="31" xfId="398" applyFill="1" applyBorder="1" applyAlignment="1">
      <alignment vertical="center"/>
      <protection/>
    </xf>
    <xf numFmtId="0" fontId="12" fillId="41" borderId="14" xfId="398" applyFont="1" applyFill="1" applyBorder="1" applyAlignment="1">
      <alignment horizontal="center" vertical="center" wrapText="1"/>
      <protection/>
    </xf>
    <xf numFmtId="0" fontId="12" fillId="41" borderId="32" xfId="398" applyFont="1" applyFill="1" applyBorder="1" applyAlignment="1">
      <alignment horizontal="center" vertical="center" wrapText="1"/>
      <protection/>
    </xf>
    <xf numFmtId="0" fontId="4" fillId="41" borderId="33" xfId="398" applyFont="1" applyFill="1" applyBorder="1" applyAlignment="1">
      <alignment horizontal="center" vertical="center" wrapText="1"/>
      <protection/>
    </xf>
    <xf numFmtId="0" fontId="12" fillId="41" borderId="34" xfId="398" applyFont="1" applyFill="1" applyBorder="1" applyAlignment="1">
      <alignment horizontal="center" vertical="center" wrapText="1"/>
      <protection/>
    </xf>
    <xf numFmtId="0" fontId="12" fillId="41" borderId="35" xfId="398" applyFont="1" applyFill="1" applyBorder="1" applyAlignment="1">
      <alignment horizontal="center" vertical="center" wrapText="1"/>
      <protection/>
    </xf>
    <xf numFmtId="0" fontId="4" fillId="41" borderId="36" xfId="398" applyFont="1" applyFill="1" applyBorder="1" applyAlignment="1">
      <alignment horizontal="center" vertical="center" wrapText="1"/>
      <protection/>
    </xf>
    <xf numFmtId="0" fontId="4" fillId="41" borderId="29" xfId="398" applyFont="1" applyFill="1" applyBorder="1" applyAlignment="1">
      <alignment horizontal="center" vertical="center" wrapText="1"/>
      <protection/>
    </xf>
    <xf numFmtId="0" fontId="4" fillId="41" borderId="13" xfId="398" applyFont="1" applyFill="1" applyBorder="1" applyAlignment="1">
      <alignment horizontal="center" vertical="center" wrapText="1"/>
      <protection/>
    </xf>
    <xf numFmtId="0" fontId="4" fillId="41" borderId="21" xfId="398" applyFont="1" applyFill="1" applyBorder="1" applyAlignment="1">
      <alignment horizontal="center" vertical="center" wrapText="1"/>
      <protection/>
    </xf>
    <xf numFmtId="0" fontId="4" fillId="41" borderId="25" xfId="39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5" fillId="41" borderId="13" xfId="0" applyFont="1" applyFill="1" applyBorder="1" applyAlignment="1">
      <alignment horizontal="center" vertical="center"/>
    </xf>
    <xf numFmtId="0" fontId="14" fillId="41" borderId="27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2" fillId="41" borderId="15" xfId="0" applyNumberFormat="1" applyFont="1" applyFill="1" applyBorder="1" applyAlignment="1">
      <alignment horizontal="center" vertical="center"/>
    </xf>
    <xf numFmtId="0" fontId="2" fillId="41" borderId="22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 wrapText="1"/>
    </xf>
    <xf numFmtId="0" fontId="88" fillId="44" borderId="15" xfId="0" applyFont="1" applyFill="1" applyBorder="1" applyAlignment="1">
      <alignment horizontal="center" vertical="center" wrapText="1"/>
    </xf>
    <xf numFmtId="0" fontId="88" fillId="44" borderId="22" xfId="0" applyFont="1" applyFill="1" applyBorder="1" applyAlignment="1">
      <alignment horizontal="center" vertical="center" wrapText="1"/>
    </xf>
    <xf numFmtId="0" fontId="14" fillId="41" borderId="13" xfId="294" applyFont="1" applyFill="1" applyBorder="1" applyAlignment="1">
      <alignment horizontal="center" vertical="center" wrapText="1"/>
      <protection/>
    </xf>
    <xf numFmtId="0" fontId="14" fillId="41" borderId="15" xfId="294" applyFont="1" applyFill="1" applyBorder="1" applyAlignment="1">
      <alignment horizontal="center" vertical="center" wrapText="1"/>
      <protection/>
    </xf>
    <xf numFmtId="0" fontId="14" fillId="41" borderId="16" xfId="294" applyFont="1" applyFill="1" applyBorder="1" applyAlignment="1">
      <alignment horizontal="center" vertical="center" wrapText="1"/>
      <protection/>
    </xf>
    <xf numFmtId="0" fontId="14" fillId="41" borderId="22" xfId="294" applyFont="1" applyFill="1" applyBorder="1" applyAlignment="1">
      <alignment horizontal="center" vertical="center" wrapText="1"/>
      <protection/>
    </xf>
    <xf numFmtId="0" fontId="14" fillId="41" borderId="21" xfId="294" applyFont="1" applyFill="1" applyBorder="1" applyAlignment="1">
      <alignment horizontal="center" vertical="center" wrapText="1"/>
      <protection/>
    </xf>
    <xf numFmtId="0" fontId="14" fillId="41" borderId="25" xfId="294" applyFont="1" applyFill="1" applyBorder="1" applyAlignment="1">
      <alignment horizontal="center" vertical="center" wrapText="1"/>
      <protection/>
    </xf>
    <xf numFmtId="192" fontId="14" fillId="41" borderId="15" xfId="0" applyNumberFormat="1" applyFont="1" applyFill="1" applyBorder="1" applyAlignment="1">
      <alignment horizontal="center" vertical="center" wrapText="1"/>
    </xf>
    <xf numFmtId="192" fontId="14" fillId="41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/>
    </xf>
    <xf numFmtId="0" fontId="4" fillId="41" borderId="22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192" fontId="12" fillId="2" borderId="15" xfId="0" applyNumberFormat="1" applyFont="1" applyFill="1" applyBorder="1" applyAlignment="1">
      <alignment horizontal="center" vertical="center" wrapText="1"/>
    </xf>
    <xf numFmtId="192" fontId="12" fillId="2" borderId="22" xfId="0" applyNumberFormat="1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92" fontId="4" fillId="0" borderId="15" xfId="0" applyNumberFormat="1" applyFont="1" applyBorder="1" applyAlignment="1">
      <alignment horizontal="center" vertical="center"/>
    </xf>
    <xf numFmtId="192" fontId="4" fillId="0" borderId="2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204" fontId="5" fillId="0" borderId="2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204" fontId="5" fillId="0" borderId="2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95" fillId="44" borderId="21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95" fillId="44" borderId="13" xfId="0" applyNumberFormat="1" applyFont="1" applyFill="1" applyBorder="1" applyAlignment="1">
      <alignment vertical="center"/>
    </xf>
    <xf numFmtId="0" fontId="95" fillId="44" borderId="25" xfId="0" applyFont="1" applyFill="1" applyBorder="1" applyAlignment="1">
      <alignment horizontal="left" vertical="center" wrapText="1"/>
    </xf>
    <xf numFmtId="0" fontId="95" fillId="44" borderId="13" xfId="0" applyFont="1" applyFill="1" applyBorder="1" applyAlignment="1">
      <alignment horizontal="left" vertical="center" wrapText="1"/>
    </xf>
    <xf numFmtId="0" fontId="23" fillId="44" borderId="13" xfId="0" applyFont="1" applyFill="1" applyBorder="1" applyAlignment="1">
      <alignment horizontal="center" vertical="center"/>
    </xf>
    <xf numFmtId="0" fontId="95" fillId="44" borderId="2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215" fontId="5" fillId="0" borderId="13" xfId="451" applyNumberFormat="1" applyFont="1" applyBorder="1" applyAlignment="1">
      <alignment horizontal="right" vertical="center"/>
    </xf>
    <xf numFmtId="215" fontId="5" fillId="0" borderId="13" xfId="451" applyNumberFormat="1" applyFont="1" applyBorder="1" applyAlignment="1">
      <alignment horizontal="right" vertical="center" wrapText="1"/>
    </xf>
    <xf numFmtId="215" fontId="5" fillId="2" borderId="13" xfId="451" applyNumberFormat="1" applyFont="1" applyFill="1" applyBorder="1" applyAlignment="1">
      <alignment horizontal="right" vertical="center"/>
    </xf>
    <xf numFmtId="215" fontId="5" fillId="0" borderId="21" xfId="451" applyNumberFormat="1" applyFont="1" applyBorder="1" applyAlignment="1">
      <alignment horizontal="right" vertical="center"/>
    </xf>
    <xf numFmtId="215" fontId="5" fillId="0" borderId="21" xfId="451" applyNumberFormat="1" applyFont="1" applyBorder="1" applyAlignment="1">
      <alignment horizontal="right" vertical="center" wrapText="1"/>
    </xf>
    <xf numFmtId="215" fontId="4" fillId="0" borderId="21" xfId="451" applyNumberFormat="1" applyFont="1" applyBorder="1" applyAlignment="1">
      <alignment horizontal="right" vertical="center" wrapText="1"/>
    </xf>
    <xf numFmtId="215" fontId="5" fillId="42" borderId="21" xfId="451" applyNumberFormat="1" applyFont="1" applyFill="1" applyBorder="1" applyAlignment="1">
      <alignment horizontal="center" vertical="center"/>
    </xf>
    <xf numFmtId="215" fontId="23" fillId="42" borderId="13" xfId="451" applyNumberFormat="1" applyFont="1" applyFill="1" applyBorder="1" applyAlignment="1">
      <alignment horizontal="center" vertical="center" wrapText="1"/>
    </xf>
    <xf numFmtId="215" fontId="23" fillId="42" borderId="21" xfId="451" applyNumberFormat="1" applyFont="1" applyFill="1" applyBorder="1" applyAlignment="1">
      <alignment horizontal="center" vertical="center" wrapText="1"/>
    </xf>
    <xf numFmtId="215" fontId="5" fillId="42" borderId="21" xfId="451" applyNumberFormat="1" applyFont="1" applyFill="1" applyBorder="1" applyAlignment="1">
      <alignment horizontal="right" vertical="center" wrapText="1"/>
    </xf>
    <xf numFmtId="215" fontId="22" fillId="42" borderId="21" xfId="451" applyNumberFormat="1" applyFont="1" applyFill="1" applyBorder="1" applyAlignment="1">
      <alignment vertical="center" wrapText="1"/>
    </xf>
    <xf numFmtId="215" fontId="9" fillId="0" borderId="15" xfId="451" applyNumberFormat="1" applyFont="1" applyBorder="1" applyAlignment="1">
      <alignment horizontal="center" vertical="center"/>
    </xf>
    <xf numFmtId="215" fontId="9" fillId="0" borderId="16" xfId="451" applyNumberFormat="1" applyFont="1" applyBorder="1" applyAlignment="1">
      <alignment horizontal="center" vertical="center"/>
    </xf>
    <xf numFmtId="215" fontId="9" fillId="0" borderId="22" xfId="451" applyNumberFormat="1" applyFont="1" applyBorder="1" applyAlignment="1">
      <alignment horizontal="center" vertical="center"/>
    </xf>
    <xf numFmtId="215" fontId="5" fillId="0" borderId="13" xfId="451" applyNumberFormat="1" applyFont="1" applyBorder="1" applyAlignment="1">
      <alignment horizontal="center" vertical="center"/>
    </xf>
    <xf numFmtId="215" fontId="23" fillId="0" borderId="13" xfId="451" applyNumberFormat="1" applyFont="1" applyFill="1" applyBorder="1" applyAlignment="1">
      <alignment horizontal="left" vertical="center"/>
    </xf>
    <xf numFmtId="215" fontId="23" fillId="0" borderId="13" xfId="451" applyNumberFormat="1" applyFont="1" applyFill="1" applyBorder="1" applyAlignment="1">
      <alignment horizontal="center" vertical="center" wrapText="1"/>
    </xf>
    <xf numFmtId="215" fontId="22" fillId="0" borderId="21" xfId="451" applyNumberFormat="1" applyFont="1" applyBorder="1" applyAlignment="1">
      <alignment vertical="center" wrapText="1"/>
    </xf>
    <xf numFmtId="215" fontId="5" fillId="42" borderId="25" xfId="451" applyNumberFormat="1" applyFont="1" applyFill="1" applyBorder="1" applyAlignment="1">
      <alignment horizontal="center" vertical="center"/>
    </xf>
    <xf numFmtId="215" fontId="23" fillId="42" borderId="25" xfId="451" applyNumberFormat="1" applyFont="1" applyFill="1" applyBorder="1" applyAlignment="1">
      <alignment horizontal="center" vertical="center" wrapText="1"/>
    </xf>
    <xf numFmtId="215" fontId="5" fillId="42" borderId="25" xfId="451" applyNumberFormat="1" applyFont="1" applyFill="1" applyBorder="1" applyAlignment="1">
      <alignment horizontal="right" vertical="center" wrapText="1"/>
    </xf>
    <xf numFmtId="215" fontId="22" fillId="42" borderId="13" xfId="451" applyNumberFormat="1" applyFont="1" applyFill="1" applyBorder="1" applyAlignment="1">
      <alignment vertical="center" wrapText="1"/>
    </xf>
    <xf numFmtId="215" fontId="5" fillId="41" borderId="25" xfId="451" applyNumberFormat="1" applyFont="1" applyFill="1" applyBorder="1" applyAlignment="1">
      <alignment horizontal="center" vertical="center"/>
    </xf>
    <xf numFmtId="215" fontId="5" fillId="41" borderId="25" xfId="451" applyNumberFormat="1" applyFont="1" applyFill="1" applyBorder="1" applyAlignment="1">
      <alignment horizontal="center" vertical="center" wrapText="1"/>
    </xf>
    <xf numFmtId="215" fontId="5" fillId="41" borderId="25" xfId="451" applyNumberFormat="1" applyFont="1" applyFill="1" applyBorder="1" applyAlignment="1">
      <alignment horizontal="right" vertical="center"/>
    </xf>
    <xf numFmtId="215" fontId="5" fillId="41" borderId="13" xfId="451" applyNumberFormat="1" applyFont="1" applyFill="1" applyBorder="1" applyAlignment="1">
      <alignment vertical="center"/>
    </xf>
    <xf numFmtId="215" fontId="5" fillId="41" borderId="13" xfId="451" applyNumberFormat="1" applyFont="1" applyFill="1" applyBorder="1" applyAlignment="1">
      <alignment horizontal="center" vertical="center"/>
    </xf>
    <xf numFmtId="215" fontId="5" fillId="41" borderId="13" xfId="451" applyNumberFormat="1" applyFont="1" applyFill="1" applyBorder="1" applyAlignment="1">
      <alignment horizontal="center" vertical="center" wrapText="1"/>
    </xf>
    <xf numFmtId="215" fontId="5" fillId="41" borderId="15" xfId="451" applyNumberFormat="1" applyFont="1" applyFill="1" applyBorder="1" applyAlignment="1">
      <alignment horizontal="center" vertical="center" wrapText="1"/>
    </xf>
    <xf numFmtId="215" fontId="5" fillId="41" borderId="15" xfId="451" applyNumberFormat="1" applyFont="1" applyFill="1" applyBorder="1" applyAlignment="1">
      <alignment vertical="center"/>
    </xf>
    <xf numFmtId="215" fontId="5" fillId="41" borderId="13" xfId="451" applyNumberFormat="1" applyFont="1" applyFill="1" applyBorder="1" applyAlignment="1">
      <alignment vertical="center"/>
    </xf>
    <xf numFmtId="194" fontId="5" fillId="0" borderId="13" xfId="451" applyNumberFormat="1" applyFont="1" applyBorder="1" applyAlignment="1">
      <alignment horizontal="center" vertical="center"/>
    </xf>
    <xf numFmtId="194" fontId="5" fillId="42" borderId="25" xfId="451" applyNumberFormat="1" applyFont="1" applyFill="1" applyBorder="1" applyAlignment="1">
      <alignment horizontal="center" vertical="center"/>
    </xf>
    <xf numFmtId="194" fontId="5" fillId="41" borderId="25" xfId="451" applyNumberFormat="1" applyFont="1" applyFill="1" applyBorder="1" applyAlignment="1">
      <alignment horizontal="center" vertical="center"/>
    </xf>
    <xf numFmtId="194" fontId="5" fillId="42" borderId="13" xfId="451" applyNumberFormat="1" applyFont="1" applyFill="1" applyBorder="1" applyAlignment="1">
      <alignment horizontal="center" vertical="center"/>
    </xf>
    <xf numFmtId="215" fontId="23" fillId="42" borderId="21" xfId="451" applyNumberFormat="1" applyFont="1" applyFill="1" applyBorder="1" applyAlignment="1">
      <alignment horizontal="center" vertical="center"/>
    </xf>
    <xf numFmtId="215" fontId="23" fillId="42" borderId="25" xfId="451" applyNumberFormat="1" applyFont="1" applyFill="1" applyBorder="1" applyAlignment="1">
      <alignment horizontal="center" vertical="center"/>
    </xf>
    <xf numFmtId="2" fontId="87" fillId="0" borderId="13" xfId="0" applyNumberFormat="1" applyFont="1" applyBorder="1" applyAlignment="1">
      <alignment vertical="center" wrapText="1"/>
    </xf>
    <xf numFmtId="0" fontId="96" fillId="0" borderId="13" xfId="0" applyFont="1" applyBorder="1" applyAlignment="1">
      <alignment horizontal="center" vertical="center" wrapText="1"/>
    </xf>
    <xf numFmtId="0" fontId="86" fillId="0" borderId="0" xfId="0" applyFont="1" applyBorder="1" applyAlignment="1">
      <alignment vertical="center" wrapText="1"/>
    </xf>
    <xf numFmtId="0" fontId="86" fillId="0" borderId="13" xfId="0" applyFont="1" applyBorder="1" applyAlignment="1">
      <alignment vertical="center" wrapText="1"/>
    </xf>
    <xf numFmtId="0" fontId="66" fillId="2" borderId="13" xfId="0" applyFont="1" applyFill="1" applyBorder="1" applyAlignment="1">
      <alignment vertical="center" wrapText="1"/>
    </xf>
    <xf numFmtId="0" fontId="12" fillId="45" borderId="15" xfId="0" applyFont="1" applyFill="1" applyBorder="1" applyAlignment="1">
      <alignment horizontal="center" vertical="center" wrapText="1"/>
    </xf>
    <xf numFmtId="0" fontId="12" fillId="45" borderId="22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4" fontId="33" fillId="0" borderId="2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9" fillId="0" borderId="21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</cellXfs>
  <cellStyles count="6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10" xfId="208"/>
    <cellStyle name="常规 10 2" xfId="209"/>
    <cellStyle name="常规 10 3" xfId="210"/>
    <cellStyle name="常规 10 4" xfId="211"/>
    <cellStyle name="常规 10 5" xfId="212"/>
    <cellStyle name="常规 10 6" xfId="213"/>
    <cellStyle name="常规 10 7" xfId="214"/>
    <cellStyle name="常规 10 8" xfId="215"/>
    <cellStyle name="常规 10 9" xfId="216"/>
    <cellStyle name="常规 11" xfId="217"/>
    <cellStyle name="常规 11 2" xfId="218"/>
    <cellStyle name="常规 11 3" xfId="219"/>
    <cellStyle name="常规 11 4" xfId="220"/>
    <cellStyle name="常规 11 5" xfId="221"/>
    <cellStyle name="常规 11 6" xfId="222"/>
    <cellStyle name="常规 11 7" xfId="223"/>
    <cellStyle name="常规 11 8" xfId="224"/>
    <cellStyle name="常规 11 9" xfId="225"/>
    <cellStyle name="常规 12" xfId="226"/>
    <cellStyle name="常规 12 2" xfId="227"/>
    <cellStyle name="常规 12 3" xfId="228"/>
    <cellStyle name="常规 12 4" xfId="229"/>
    <cellStyle name="常规 12 5" xfId="230"/>
    <cellStyle name="常规 12 6" xfId="231"/>
    <cellStyle name="常规 12 7" xfId="232"/>
    <cellStyle name="常规 12 8" xfId="233"/>
    <cellStyle name="常规 12 9" xfId="234"/>
    <cellStyle name="常规 13" xfId="235"/>
    <cellStyle name="常规 14" xfId="236"/>
    <cellStyle name="常规 15" xfId="237"/>
    <cellStyle name="常规 16" xfId="238"/>
    <cellStyle name="常规 17" xfId="239"/>
    <cellStyle name="常规 18" xfId="240"/>
    <cellStyle name="常规 19" xfId="241"/>
    <cellStyle name="常规 2" xfId="242"/>
    <cellStyle name="常规 2 10" xfId="243"/>
    <cellStyle name="常规 2 11" xfId="244"/>
    <cellStyle name="常规 2 12" xfId="245"/>
    <cellStyle name="常规 2 13" xfId="246"/>
    <cellStyle name="常规 2 14" xfId="247"/>
    <cellStyle name="常规 2 15" xfId="248"/>
    <cellStyle name="常规 2 16" xfId="249"/>
    <cellStyle name="常规 2 17" xfId="250"/>
    <cellStyle name="常规 2 18" xfId="251"/>
    <cellStyle name="常规 2 19" xfId="252"/>
    <cellStyle name="常规 2 2" xfId="253"/>
    <cellStyle name="常规 2 2 2" xfId="254"/>
    <cellStyle name="常规 2 2 3" xfId="255"/>
    <cellStyle name="常规 2 2 4" xfId="256"/>
    <cellStyle name="常规 2 2 5" xfId="257"/>
    <cellStyle name="常规 2 20" xfId="258"/>
    <cellStyle name="常规 2 21" xfId="259"/>
    <cellStyle name="常规 2 22" xfId="260"/>
    <cellStyle name="常规 2 23" xfId="261"/>
    <cellStyle name="常规 2 24" xfId="262"/>
    <cellStyle name="常规 2 25" xfId="263"/>
    <cellStyle name="常规 2 26" xfId="264"/>
    <cellStyle name="常规 2 27" xfId="265"/>
    <cellStyle name="常规 2 28" xfId="266"/>
    <cellStyle name="常规 2 29" xfId="267"/>
    <cellStyle name="常规 2 3" xfId="268"/>
    <cellStyle name="常规 2 3 2" xfId="269"/>
    <cellStyle name="常规 2 3 3" xfId="270"/>
    <cellStyle name="常规 2 3 4" xfId="271"/>
    <cellStyle name="常规 2 3 5" xfId="272"/>
    <cellStyle name="常规 2 30" xfId="273"/>
    <cellStyle name="常规 2 31" xfId="274"/>
    <cellStyle name="常规 2 32" xfId="275"/>
    <cellStyle name="常规 2 33" xfId="276"/>
    <cellStyle name="常规 2 34" xfId="277"/>
    <cellStyle name="常规 2 35" xfId="278"/>
    <cellStyle name="常规 2 36" xfId="279"/>
    <cellStyle name="常规 2 37" xfId="280"/>
    <cellStyle name="常规 2 38" xfId="281"/>
    <cellStyle name="常规 2 39" xfId="282"/>
    <cellStyle name="常规 2 4" xfId="283"/>
    <cellStyle name="常规 2 4 2" xfId="284"/>
    <cellStyle name="常规 2 4 3" xfId="285"/>
    <cellStyle name="常规 2 4 4" xfId="286"/>
    <cellStyle name="常规 2 4 5" xfId="287"/>
    <cellStyle name="常规 2 40" xfId="288"/>
    <cellStyle name="常规 2 41" xfId="289"/>
    <cellStyle name="常规 2 42" xfId="290"/>
    <cellStyle name="常规 2 43" xfId="291"/>
    <cellStyle name="常规 2 44" xfId="292"/>
    <cellStyle name="常规 2 45" xfId="293"/>
    <cellStyle name="常规 2 46" xfId="294"/>
    <cellStyle name="常规 2 5" xfId="295"/>
    <cellStyle name="常规 2 5 2" xfId="296"/>
    <cellStyle name="常规 2 5 3" xfId="297"/>
    <cellStyle name="常规 2 5 4" xfId="298"/>
    <cellStyle name="常规 2 5 5" xfId="299"/>
    <cellStyle name="常规 2 6" xfId="300"/>
    <cellStyle name="常规 2 7" xfId="301"/>
    <cellStyle name="常规 2 8" xfId="302"/>
    <cellStyle name="常规 2 9" xfId="303"/>
    <cellStyle name="常规 20" xfId="304"/>
    <cellStyle name="常规 21" xfId="305"/>
    <cellStyle name="常规 2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10" xfId="315"/>
    <cellStyle name="常规 3 11" xfId="316"/>
    <cellStyle name="常规 3 12" xfId="317"/>
    <cellStyle name="常规 3 13" xfId="318"/>
    <cellStyle name="常规 3 14" xfId="319"/>
    <cellStyle name="常规 3 15" xfId="320"/>
    <cellStyle name="常规 3 16" xfId="321"/>
    <cellStyle name="常规 3 17" xfId="322"/>
    <cellStyle name="常规 3 18" xfId="323"/>
    <cellStyle name="常规 3 19" xfId="324"/>
    <cellStyle name="常规 3 2" xfId="325"/>
    <cellStyle name="常规 3 2 2" xfId="326"/>
    <cellStyle name="常规 3 2 3" xfId="327"/>
    <cellStyle name="常规 3 2 4" xfId="328"/>
    <cellStyle name="常规 3 2 5" xfId="329"/>
    <cellStyle name="常规 3 20" xfId="330"/>
    <cellStyle name="常规 3 21" xfId="331"/>
    <cellStyle name="常规 3 22" xfId="332"/>
    <cellStyle name="常规 3 23" xfId="333"/>
    <cellStyle name="常规 3 24" xfId="334"/>
    <cellStyle name="常规 3 25" xfId="335"/>
    <cellStyle name="常规 3 26" xfId="336"/>
    <cellStyle name="常规 3 27" xfId="337"/>
    <cellStyle name="常规 3 28" xfId="338"/>
    <cellStyle name="常规 3 29" xfId="339"/>
    <cellStyle name="常规 3 3" xfId="340"/>
    <cellStyle name="常规 3 3 2" xfId="341"/>
    <cellStyle name="常规 3 3 3" xfId="342"/>
    <cellStyle name="常规 3 3 4" xfId="343"/>
    <cellStyle name="常规 3 3 5" xfId="344"/>
    <cellStyle name="常规 3 30" xfId="345"/>
    <cellStyle name="常规 3 31" xfId="346"/>
    <cellStyle name="常规 3 32" xfId="347"/>
    <cellStyle name="常规 3 33" xfId="348"/>
    <cellStyle name="常规 3 34" xfId="349"/>
    <cellStyle name="常规 3 35" xfId="350"/>
    <cellStyle name="常规 3 36" xfId="351"/>
    <cellStyle name="常规 3 37" xfId="352"/>
    <cellStyle name="常规 3 38" xfId="353"/>
    <cellStyle name="常规 3 39" xfId="354"/>
    <cellStyle name="常规 3 4" xfId="355"/>
    <cellStyle name="常规 3 4 2" xfId="356"/>
    <cellStyle name="常规 3 4 3" xfId="357"/>
    <cellStyle name="常规 3 4 4" xfId="358"/>
    <cellStyle name="常规 3 4 5" xfId="359"/>
    <cellStyle name="常规 3 40" xfId="360"/>
    <cellStyle name="常规 3 41" xfId="361"/>
    <cellStyle name="常规 3 42" xfId="362"/>
    <cellStyle name="常规 3 43" xfId="363"/>
    <cellStyle name="常规 3 44" xfId="364"/>
    <cellStyle name="常规 3 45" xfId="365"/>
    <cellStyle name="常规 3 5" xfId="366"/>
    <cellStyle name="常规 3 5 2" xfId="367"/>
    <cellStyle name="常规 3 5 3" xfId="368"/>
    <cellStyle name="常规 3 5 4" xfId="369"/>
    <cellStyle name="常规 3 5 5" xfId="370"/>
    <cellStyle name="常规 3 6" xfId="371"/>
    <cellStyle name="常规 3 7" xfId="372"/>
    <cellStyle name="常规 3 8" xfId="373"/>
    <cellStyle name="常规 3 9" xfId="374"/>
    <cellStyle name="常规 30" xfId="375"/>
    <cellStyle name="常规 31" xfId="376"/>
    <cellStyle name="常规 32" xfId="377"/>
    <cellStyle name="常规 33" xfId="378"/>
    <cellStyle name="常规 34" xfId="379"/>
    <cellStyle name="常规 35" xfId="380"/>
    <cellStyle name="常规 36" xfId="381"/>
    <cellStyle name="常规 37" xfId="382"/>
    <cellStyle name="常规 38" xfId="383"/>
    <cellStyle name="常规 39" xfId="384"/>
    <cellStyle name="常规 4" xfId="385"/>
    <cellStyle name="常规 4 10" xfId="386"/>
    <cellStyle name="常规 4 11" xfId="387"/>
    <cellStyle name="常规 4 2" xfId="388"/>
    <cellStyle name="常规 4 3" xfId="389"/>
    <cellStyle name="常规 4 4" xfId="390"/>
    <cellStyle name="常规 4 5" xfId="391"/>
    <cellStyle name="常规 4 6" xfId="392"/>
    <cellStyle name="常规 4 7" xfId="393"/>
    <cellStyle name="常规 4 8" xfId="394"/>
    <cellStyle name="常规 4 9" xfId="395"/>
    <cellStyle name="常规 40" xfId="396"/>
    <cellStyle name="常规 41" xfId="397"/>
    <cellStyle name="常规 42" xfId="398"/>
    <cellStyle name="常规 5" xfId="399"/>
    <cellStyle name="常规 5 10" xfId="400"/>
    <cellStyle name="常规 5 11" xfId="401"/>
    <cellStyle name="常规 5 2" xfId="402"/>
    <cellStyle name="常规 5 3" xfId="403"/>
    <cellStyle name="常规 5 4" xfId="404"/>
    <cellStyle name="常规 5 5" xfId="405"/>
    <cellStyle name="常规 5 6" xfId="406"/>
    <cellStyle name="常规 5 7" xfId="407"/>
    <cellStyle name="常规 5 8" xfId="408"/>
    <cellStyle name="常规 5 9" xfId="409"/>
    <cellStyle name="常规 6" xfId="410"/>
    <cellStyle name="常规 6 10" xfId="411"/>
    <cellStyle name="常规 6 11" xfId="412"/>
    <cellStyle name="常规 6 2" xfId="413"/>
    <cellStyle name="常规 6 3" xfId="414"/>
    <cellStyle name="常规 6 4" xfId="415"/>
    <cellStyle name="常规 6 5" xfId="416"/>
    <cellStyle name="常规 6 6" xfId="417"/>
    <cellStyle name="常规 6 7" xfId="418"/>
    <cellStyle name="常规 6 8" xfId="419"/>
    <cellStyle name="常规 6 9" xfId="420"/>
    <cellStyle name="常规 7" xfId="421"/>
    <cellStyle name="常规 7 10" xfId="422"/>
    <cellStyle name="常规 7 11" xfId="423"/>
    <cellStyle name="常规 7 2" xfId="424"/>
    <cellStyle name="常规 7 3" xfId="425"/>
    <cellStyle name="常规 7 4" xfId="426"/>
    <cellStyle name="常规 7 5" xfId="427"/>
    <cellStyle name="常规 7 6" xfId="428"/>
    <cellStyle name="常规 7 7" xfId="429"/>
    <cellStyle name="常规 7 8" xfId="430"/>
    <cellStyle name="常规 7 9" xfId="431"/>
    <cellStyle name="常规 8" xfId="432"/>
    <cellStyle name="常规 8 2" xfId="433"/>
    <cellStyle name="常规 8 3" xfId="434"/>
    <cellStyle name="常规 8 4" xfId="435"/>
    <cellStyle name="常规 8 5" xfId="436"/>
    <cellStyle name="常规 8 6" xfId="437"/>
    <cellStyle name="常规 8 7" xfId="438"/>
    <cellStyle name="常规 8 8" xfId="439"/>
    <cellStyle name="常规 8 9" xfId="440"/>
    <cellStyle name="常规 9" xfId="441"/>
    <cellStyle name="常规 9 2" xfId="442"/>
    <cellStyle name="常规 9 3" xfId="443"/>
    <cellStyle name="常规 9 4" xfId="444"/>
    <cellStyle name="常规 9 5" xfId="445"/>
    <cellStyle name="常规 9 6" xfId="446"/>
    <cellStyle name="常规 9 7" xfId="447"/>
    <cellStyle name="常规 9 8" xfId="448"/>
    <cellStyle name="常规 9 9" xfId="449"/>
    <cellStyle name="Hyperlink" xfId="450"/>
    <cellStyle name="Comma" xfId="451"/>
    <cellStyle name="Comma [0]" xfId="452"/>
    <cellStyle name="Followed Hyperlink" xfId="453"/>
    <cellStyle name="好" xfId="454"/>
    <cellStyle name="好 2" xfId="455"/>
    <cellStyle name="好 3" xfId="456"/>
    <cellStyle name="好 4" xfId="457"/>
    <cellStyle name="好 5" xfId="458"/>
    <cellStyle name="好 6" xfId="459"/>
    <cellStyle name="好 7" xfId="460"/>
    <cellStyle name="好 8" xfId="461"/>
    <cellStyle name="汇总" xfId="462"/>
    <cellStyle name="汇总 2" xfId="463"/>
    <cellStyle name="汇总 3" xfId="464"/>
    <cellStyle name="汇总 4" xfId="465"/>
    <cellStyle name="汇总 5" xfId="466"/>
    <cellStyle name="汇总 6" xfId="467"/>
    <cellStyle name="汇总 7" xfId="468"/>
    <cellStyle name="汇总 8" xfId="469"/>
    <cellStyle name="Currency" xfId="470"/>
    <cellStyle name="Currency [0]" xfId="471"/>
    <cellStyle name="计算" xfId="472"/>
    <cellStyle name="计算 2" xfId="473"/>
    <cellStyle name="计算 3" xfId="474"/>
    <cellStyle name="计算 4" xfId="475"/>
    <cellStyle name="计算 5" xfId="476"/>
    <cellStyle name="计算 6" xfId="477"/>
    <cellStyle name="计算 7" xfId="478"/>
    <cellStyle name="计算 8" xfId="479"/>
    <cellStyle name="检查单元格" xfId="480"/>
    <cellStyle name="检查单元格 2" xfId="481"/>
    <cellStyle name="检查单元格 3" xfId="482"/>
    <cellStyle name="检查单元格 4" xfId="483"/>
    <cellStyle name="检查单元格 5" xfId="484"/>
    <cellStyle name="检查单元格 6" xfId="485"/>
    <cellStyle name="检查单元格 7" xfId="486"/>
    <cellStyle name="检查单元格 8" xfId="487"/>
    <cellStyle name="解释性文本 2" xfId="488"/>
    <cellStyle name="解释性文本 3" xfId="489"/>
    <cellStyle name="解释性文本 4" xfId="490"/>
    <cellStyle name="解释性文本 5" xfId="491"/>
    <cellStyle name="解释性文本 6" xfId="492"/>
    <cellStyle name="解释性文本 7" xfId="493"/>
    <cellStyle name="解释性文本 8" xfId="494"/>
    <cellStyle name="警告文本" xfId="495"/>
    <cellStyle name="警告文本 2" xfId="496"/>
    <cellStyle name="警告文本 3" xfId="497"/>
    <cellStyle name="警告文本 4" xfId="498"/>
    <cellStyle name="警告文本 5" xfId="499"/>
    <cellStyle name="警告文本 6" xfId="500"/>
    <cellStyle name="警告文本 7" xfId="501"/>
    <cellStyle name="警告文本 8" xfId="502"/>
    <cellStyle name="链接单元格" xfId="503"/>
    <cellStyle name="链接单元格 2" xfId="504"/>
    <cellStyle name="链接单元格 3" xfId="505"/>
    <cellStyle name="链接单元格 4" xfId="506"/>
    <cellStyle name="链接单元格 5" xfId="507"/>
    <cellStyle name="链接单元格 6" xfId="508"/>
    <cellStyle name="链接单元格 7" xfId="509"/>
    <cellStyle name="链接单元格 8" xfId="510"/>
    <cellStyle name="千位分隔 10" xfId="511"/>
    <cellStyle name="千位分隔 11" xfId="512"/>
    <cellStyle name="千位分隔 12" xfId="513"/>
    <cellStyle name="千位分隔 13" xfId="514"/>
    <cellStyle name="千位分隔 14" xfId="515"/>
    <cellStyle name="千位分隔 15" xfId="516"/>
    <cellStyle name="千位分隔 16" xfId="517"/>
    <cellStyle name="千位分隔 17" xfId="518"/>
    <cellStyle name="千位分隔 18" xfId="519"/>
    <cellStyle name="千位分隔 19" xfId="520"/>
    <cellStyle name="千位分隔 2" xfId="521"/>
    <cellStyle name="千位分隔 20" xfId="522"/>
    <cellStyle name="千位分隔 21" xfId="523"/>
    <cellStyle name="千位分隔 22" xfId="524"/>
    <cellStyle name="千位分隔 23" xfId="525"/>
    <cellStyle name="千位分隔 24" xfId="526"/>
    <cellStyle name="千位分隔 25" xfId="527"/>
    <cellStyle name="千位分隔 26" xfId="528"/>
    <cellStyle name="千位分隔 27" xfId="529"/>
    <cellStyle name="千位分隔 3" xfId="530"/>
    <cellStyle name="千位分隔 4" xfId="531"/>
    <cellStyle name="千位分隔 5" xfId="532"/>
    <cellStyle name="千位分隔 6" xfId="533"/>
    <cellStyle name="千位分隔 7" xfId="534"/>
    <cellStyle name="千位分隔 8" xfId="535"/>
    <cellStyle name="千位分隔 9" xfId="536"/>
    <cellStyle name="强调文字颜色 1" xfId="537"/>
    <cellStyle name="强调文字颜色 1 2" xfId="538"/>
    <cellStyle name="强调文字颜色 1 3" xfId="539"/>
    <cellStyle name="强调文字颜色 1 4" xfId="540"/>
    <cellStyle name="强调文字颜色 1 5" xfId="541"/>
    <cellStyle name="强调文字颜色 1 6" xfId="542"/>
    <cellStyle name="强调文字颜色 1 7" xfId="543"/>
    <cellStyle name="强调文字颜色 1 8" xfId="544"/>
    <cellStyle name="强调文字颜色 2" xfId="545"/>
    <cellStyle name="强调文字颜色 2 2" xfId="546"/>
    <cellStyle name="强调文字颜色 2 3" xfId="547"/>
    <cellStyle name="强调文字颜色 2 4" xfId="548"/>
    <cellStyle name="强调文字颜色 2 5" xfId="549"/>
    <cellStyle name="强调文字颜色 2 6" xfId="550"/>
    <cellStyle name="强调文字颜色 2 7" xfId="551"/>
    <cellStyle name="强调文字颜色 2 8" xfId="552"/>
    <cellStyle name="强调文字颜色 3" xfId="553"/>
    <cellStyle name="强调文字颜色 3 2" xfId="554"/>
    <cellStyle name="强调文字颜色 3 3" xfId="555"/>
    <cellStyle name="强调文字颜色 3 4" xfId="556"/>
    <cellStyle name="强调文字颜色 3 5" xfId="557"/>
    <cellStyle name="强调文字颜色 3 6" xfId="558"/>
    <cellStyle name="强调文字颜色 3 7" xfId="559"/>
    <cellStyle name="强调文字颜色 3 8" xfId="560"/>
    <cellStyle name="强调文字颜色 4" xfId="561"/>
    <cellStyle name="强调文字颜色 4 2" xfId="562"/>
    <cellStyle name="强调文字颜色 4 3" xfId="563"/>
    <cellStyle name="强调文字颜色 4 4" xfId="564"/>
    <cellStyle name="强调文字颜色 4 5" xfId="565"/>
    <cellStyle name="强调文字颜色 4 6" xfId="566"/>
    <cellStyle name="强调文字颜色 4 7" xfId="567"/>
    <cellStyle name="强调文字颜色 4 8" xfId="568"/>
    <cellStyle name="强调文字颜色 5" xfId="569"/>
    <cellStyle name="强调文字颜色 5 2" xfId="570"/>
    <cellStyle name="强调文字颜色 5 3" xfId="571"/>
    <cellStyle name="强调文字颜色 5 4" xfId="572"/>
    <cellStyle name="强调文字颜色 5 5" xfId="573"/>
    <cellStyle name="强调文字颜色 5 6" xfId="574"/>
    <cellStyle name="强调文字颜色 5 7" xfId="575"/>
    <cellStyle name="强调文字颜色 5 8" xfId="576"/>
    <cellStyle name="强调文字颜色 6" xfId="577"/>
    <cellStyle name="强调文字颜色 6 2" xfId="578"/>
    <cellStyle name="强调文字颜色 6 3" xfId="579"/>
    <cellStyle name="强调文字颜色 6 4" xfId="580"/>
    <cellStyle name="强调文字颜色 6 5" xfId="581"/>
    <cellStyle name="强调文字颜色 6 6" xfId="582"/>
    <cellStyle name="强调文字颜色 6 7" xfId="583"/>
    <cellStyle name="强调文字颜色 6 8" xfId="584"/>
    <cellStyle name="适中 2" xfId="585"/>
    <cellStyle name="适中 3" xfId="586"/>
    <cellStyle name="适中 4" xfId="587"/>
    <cellStyle name="适中 5" xfId="588"/>
    <cellStyle name="适中 6" xfId="589"/>
    <cellStyle name="适中 7" xfId="590"/>
    <cellStyle name="适中 8" xfId="591"/>
    <cellStyle name="输出" xfId="592"/>
    <cellStyle name="输出 2" xfId="593"/>
    <cellStyle name="输出 3" xfId="594"/>
    <cellStyle name="输出 4" xfId="595"/>
    <cellStyle name="输出 5" xfId="596"/>
    <cellStyle name="输出 6" xfId="597"/>
    <cellStyle name="输出 7" xfId="598"/>
    <cellStyle name="输出 8" xfId="599"/>
    <cellStyle name="输入" xfId="600"/>
    <cellStyle name="输入 2" xfId="601"/>
    <cellStyle name="输入 3" xfId="602"/>
    <cellStyle name="输入 4" xfId="603"/>
    <cellStyle name="输入 5" xfId="604"/>
    <cellStyle name="输入 6" xfId="605"/>
    <cellStyle name="输入 7" xfId="606"/>
    <cellStyle name="输入 8" xfId="607"/>
    <cellStyle name="说明文本" xfId="608"/>
    <cellStyle name="无色" xfId="609"/>
    <cellStyle name="注释" xfId="610"/>
    <cellStyle name="注释 2" xfId="611"/>
    <cellStyle name="注释 3" xfId="612"/>
    <cellStyle name="注释 4" xfId="613"/>
    <cellStyle name="注释 5" xfId="614"/>
    <cellStyle name="注释 6" xfId="615"/>
    <cellStyle name="注释 7" xfId="616"/>
    <cellStyle name="注释 8" xfId="61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0" zoomScaleNormal="80" workbookViewId="0" topLeftCell="A1">
      <pane xSplit="2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P2"/>
    </sheetView>
  </sheetViews>
  <sheetFormatPr defaultColWidth="8.8515625" defaultRowHeight="15"/>
  <cols>
    <col min="1" max="1" width="6.8515625" style="0" bestFit="1" customWidth="1"/>
    <col min="2" max="2" width="23.140625" style="0" customWidth="1"/>
    <col min="3" max="3" width="9.8515625" style="0" bestFit="1" customWidth="1"/>
    <col min="4" max="4" width="21.140625" style="0" customWidth="1"/>
    <col min="5" max="5" width="23.8515625" style="0" customWidth="1"/>
    <col min="6" max="6" width="11.140625" style="0" bestFit="1" customWidth="1"/>
    <col min="7" max="7" width="22.421875" style="0" customWidth="1"/>
    <col min="8" max="8" width="24.28125" style="7" customWidth="1"/>
    <col min="9" max="9" width="13.7109375" style="7" customWidth="1"/>
    <col min="10" max="11" width="24.28125" style="7" customWidth="1"/>
    <col min="12" max="12" width="9.7109375" style="0" customWidth="1"/>
    <col min="13" max="13" width="23.28125" style="0" customWidth="1"/>
    <col min="14" max="14" width="15.7109375" style="0" customWidth="1"/>
    <col min="15" max="15" width="24.7109375" style="0" customWidth="1"/>
    <col min="16" max="16" width="30.28125" style="0" customWidth="1"/>
  </cols>
  <sheetData>
    <row r="1" spans="1:16" ht="56.25" customHeight="1">
      <c r="A1" s="509" t="s">
        <v>1545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</row>
    <row r="2" spans="1:16" ht="56.25" customHeight="1">
      <c r="A2" s="425" t="s">
        <v>1116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42" customHeight="1">
      <c r="A3" s="36" t="s">
        <v>0</v>
      </c>
      <c r="B3" s="36" t="s">
        <v>880</v>
      </c>
      <c r="C3" s="36" t="s">
        <v>1112</v>
      </c>
      <c r="D3" s="36" t="s">
        <v>1517</v>
      </c>
      <c r="E3" s="36" t="s">
        <v>881</v>
      </c>
      <c r="F3" s="36" t="s">
        <v>1440</v>
      </c>
      <c r="G3" s="36" t="s">
        <v>1023</v>
      </c>
      <c r="H3" s="36" t="s">
        <v>1024</v>
      </c>
      <c r="I3" s="36" t="s">
        <v>1441</v>
      </c>
      <c r="J3" s="36" t="s">
        <v>1398</v>
      </c>
      <c r="K3" s="36" t="s">
        <v>1399</v>
      </c>
      <c r="L3" s="36" t="s">
        <v>1033</v>
      </c>
      <c r="M3" s="36" t="s">
        <v>5</v>
      </c>
      <c r="N3" s="497" t="s">
        <v>1035</v>
      </c>
      <c r="O3" s="498"/>
      <c r="P3" s="36" t="s">
        <v>1439</v>
      </c>
    </row>
    <row r="4" spans="1:16" ht="96.75" customHeight="1">
      <c r="A4" s="1">
        <v>1</v>
      </c>
      <c r="B4" s="1" t="s">
        <v>882</v>
      </c>
      <c r="C4" s="1">
        <f>'购房户'!A540</f>
        <v>520</v>
      </c>
      <c r="D4" s="1">
        <f>'购房户'!D540</f>
        <v>535</v>
      </c>
      <c r="E4" s="22">
        <f>'购房户'!E540</f>
        <v>372628602.73</v>
      </c>
      <c r="F4" s="340">
        <v>508</v>
      </c>
      <c r="G4" s="2">
        <f>'购房户'!I540</f>
        <v>320670849</v>
      </c>
      <c r="H4" s="2">
        <f>'购房户'!J540</f>
        <v>1330000.73</v>
      </c>
      <c r="I4" s="340">
        <v>8</v>
      </c>
      <c r="J4" s="2">
        <f>'购房户'!K540</f>
        <v>28874898</v>
      </c>
      <c r="K4" s="2">
        <f>'购房户'!L540</f>
        <v>0</v>
      </c>
      <c r="L4" s="23">
        <v>4</v>
      </c>
      <c r="M4" s="2">
        <f>E4-H4-G4</f>
        <v>50627753</v>
      </c>
      <c r="N4" s="511" t="s">
        <v>1525</v>
      </c>
      <c r="O4" s="512"/>
      <c r="P4" s="346" t="s">
        <v>1526</v>
      </c>
    </row>
    <row r="5" spans="1:16" ht="39.75" customHeight="1">
      <c r="A5" s="1">
        <v>2</v>
      </c>
      <c r="B5" s="184" t="s">
        <v>1520</v>
      </c>
      <c r="C5" s="1">
        <f>'购房定金'!A12</f>
        <v>7</v>
      </c>
      <c r="D5" s="1">
        <v>3</v>
      </c>
      <c r="E5" s="22">
        <f>'购房定金'!E12</f>
        <v>760400</v>
      </c>
      <c r="F5" s="340">
        <f>'购房定金'!A12</f>
        <v>7</v>
      </c>
      <c r="G5" s="2">
        <f>'购房定金'!I12</f>
        <v>540000</v>
      </c>
      <c r="H5" s="2">
        <f>'购房定金'!J12</f>
        <v>90400</v>
      </c>
      <c r="I5" s="340"/>
      <c r="J5" s="2">
        <f>'购房定金'!K12</f>
        <v>0</v>
      </c>
      <c r="K5" s="2">
        <f>'购房定金'!L12</f>
        <v>0</v>
      </c>
      <c r="L5" s="23">
        <v>0</v>
      </c>
      <c r="M5" s="2">
        <f>'购房定金'!M12</f>
        <v>130000</v>
      </c>
      <c r="N5" s="491" t="s">
        <v>1524</v>
      </c>
      <c r="O5" s="492"/>
      <c r="P5" s="360" t="s">
        <v>1523</v>
      </c>
    </row>
    <row r="6" spans="1:16" ht="39.75" customHeight="1">
      <c r="A6" s="1">
        <v>3</v>
      </c>
      <c r="B6" s="1" t="s">
        <v>1392</v>
      </c>
      <c r="C6" s="1">
        <f>'暂未认定1'!A32</f>
        <v>24</v>
      </c>
      <c r="D6" s="320" t="str">
        <f>'暂未认定1'!F32</f>
        <v>28</v>
      </c>
      <c r="E6" s="22"/>
      <c r="F6" s="340"/>
      <c r="G6" s="2"/>
      <c r="H6" s="2"/>
      <c r="I6" s="340"/>
      <c r="J6" s="2">
        <f>'暂未认定1'!I32</f>
        <v>24991040</v>
      </c>
      <c r="K6" s="2">
        <f>'暂未认定1'!J32</f>
        <v>0</v>
      </c>
      <c r="L6" s="23"/>
      <c r="M6" s="2"/>
      <c r="N6" s="515" t="s">
        <v>1518</v>
      </c>
      <c r="O6" s="516"/>
      <c r="P6" s="355" t="s">
        <v>1504</v>
      </c>
    </row>
    <row r="7" spans="1:16" ht="39.75" customHeight="1">
      <c r="A7" s="1">
        <v>4</v>
      </c>
      <c r="B7" s="1" t="s">
        <v>1393</v>
      </c>
      <c r="C7" s="1">
        <f>'暂未认定2'!A10</f>
        <v>5</v>
      </c>
      <c r="D7" s="1">
        <f>C7</f>
        <v>5</v>
      </c>
      <c r="E7" s="22"/>
      <c r="F7" s="340"/>
      <c r="G7" s="2"/>
      <c r="H7" s="2"/>
      <c r="I7" s="340"/>
      <c r="J7" s="2">
        <f>'暂未认定2'!J10</f>
        <v>4494472</v>
      </c>
      <c r="K7" s="2">
        <f>'暂未认定2'!K10</f>
        <v>0</v>
      </c>
      <c r="L7" s="23"/>
      <c r="M7" s="2"/>
      <c r="N7" s="491"/>
      <c r="O7" s="492"/>
      <c r="P7" s="355" t="s">
        <v>1516</v>
      </c>
    </row>
    <row r="8" spans="1:16" s="15" customFormat="1" ht="45.75" customHeight="1">
      <c r="A8" s="495" t="s">
        <v>1297</v>
      </c>
      <c r="B8" s="496"/>
      <c r="C8" s="147">
        <f>SUM(C4:C7)</f>
        <v>556</v>
      </c>
      <c r="D8" s="348">
        <f>D4+D5+D6+D7</f>
        <v>571</v>
      </c>
      <c r="E8" s="160">
        <f>SUM(E4:E7)</f>
        <v>373389002.73</v>
      </c>
      <c r="F8" s="341">
        <f>SUM(F4:F7)</f>
        <v>515</v>
      </c>
      <c r="G8" s="160">
        <f aca="true" t="shared" si="0" ref="G8:M8">SUM(G4:G7)</f>
        <v>321210849</v>
      </c>
      <c r="H8" s="160">
        <f t="shared" si="0"/>
        <v>1420400.73</v>
      </c>
      <c r="I8" s="341">
        <f>SUM(I4:I7)</f>
        <v>8</v>
      </c>
      <c r="J8" s="160">
        <f t="shared" si="0"/>
        <v>58360410</v>
      </c>
      <c r="K8" s="160">
        <f t="shared" si="0"/>
        <v>0</v>
      </c>
      <c r="L8" s="315">
        <f>SUM(L4:L7)</f>
        <v>4</v>
      </c>
      <c r="M8" s="160">
        <f t="shared" si="0"/>
        <v>50757753</v>
      </c>
      <c r="N8" s="148" t="s">
        <v>1345</v>
      </c>
      <c r="O8" s="338">
        <f>D8</f>
        <v>571</v>
      </c>
      <c r="P8" s="337" t="s">
        <v>1519</v>
      </c>
    </row>
    <row r="9" spans="1:16" ht="57" customHeight="1">
      <c r="A9" s="460" t="s">
        <v>1117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2"/>
    </row>
    <row r="10" spans="1:16" ht="42" customHeight="1">
      <c r="A10" s="36" t="s">
        <v>0</v>
      </c>
      <c r="B10" s="36" t="s">
        <v>880</v>
      </c>
      <c r="C10" s="36" t="s">
        <v>1112</v>
      </c>
      <c r="D10" s="36" t="s">
        <v>1517</v>
      </c>
      <c r="E10" s="36" t="s">
        <v>881</v>
      </c>
      <c r="F10" s="36" t="s">
        <v>1440</v>
      </c>
      <c r="G10" s="36" t="s">
        <v>1023</v>
      </c>
      <c r="H10" s="36" t="s">
        <v>1024</v>
      </c>
      <c r="I10" s="36" t="s">
        <v>1441</v>
      </c>
      <c r="J10" s="36" t="s">
        <v>1400</v>
      </c>
      <c r="K10" s="36" t="s">
        <v>1406</v>
      </c>
      <c r="L10" s="36" t="s">
        <v>1033</v>
      </c>
      <c r="M10" s="36" t="s">
        <v>5</v>
      </c>
      <c r="N10" s="497" t="s">
        <v>1035</v>
      </c>
      <c r="O10" s="498"/>
      <c r="P10" s="36"/>
    </row>
    <row r="11" spans="1:16" ht="45.75" customHeight="1">
      <c r="A11" s="1">
        <v>5</v>
      </c>
      <c r="B11" s="1" t="s">
        <v>884</v>
      </c>
      <c r="C11" s="320" t="str">
        <f>'建优'!A14</f>
        <v>7</v>
      </c>
      <c r="D11" s="320" t="s">
        <v>1413</v>
      </c>
      <c r="E11" s="22">
        <f>'建优'!C14</f>
        <v>391071195.84</v>
      </c>
      <c r="F11" s="340">
        <v>5</v>
      </c>
      <c r="G11" s="22">
        <f>'建优'!G14</f>
        <v>253845494.71</v>
      </c>
      <c r="H11" s="2">
        <f>'建优'!H14</f>
        <v>48397055.76</v>
      </c>
      <c r="I11" s="340">
        <v>2</v>
      </c>
      <c r="J11" s="2">
        <f>'建优'!I14</f>
        <v>30101151.509999998</v>
      </c>
      <c r="K11" s="2">
        <f>'建优'!J14</f>
        <v>16478432.49</v>
      </c>
      <c r="L11" s="23">
        <v>0</v>
      </c>
      <c r="M11" s="2">
        <f>'建优'!K14</f>
        <v>42249061.37</v>
      </c>
      <c r="N11" s="491" t="s">
        <v>1113</v>
      </c>
      <c r="O11" s="492"/>
      <c r="P11" s="570" t="s">
        <v>1534</v>
      </c>
    </row>
    <row r="12" spans="1:16" ht="45.75" customHeight="1">
      <c r="A12" s="1">
        <v>6</v>
      </c>
      <c r="B12" s="1" t="s">
        <v>885</v>
      </c>
      <c r="C12" s="321">
        <f>'抵押'!A14</f>
        <v>7</v>
      </c>
      <c r="D12" s="321">
        <v>19</v>
      </c>
      <c r="E12" s="22">
        <f>'抵押'!D14</f>
        <v>238523056.99</v>
      </c>
      <c r="F12" s="340">
        <v>6</v>
      </c>
      <c r="G12" s="2">
        <f>'抵押'!H14</f>
        <v>189065308.72000003</v>
      </c>
      <c r="H12" s="2">
        <f>'抵押'!I14</f>
        <v>0</v>
      </c>
      <c r="I12" s="340">
        <v>1</v>
      </c>
      <c r="J12" s="2">
        <f>'抵押'!J14</f>
        <v>7930125</v>
      </c>
      <c r="K12" s="2">
        <f>'抵押'!K14</f>
        <v>22101224.630000003</v>
      </c>
      <c r="L12" s="23">
        <v>1</v>
      </c>
      <c r="M12" s="2">
        <f>'抵押'!L14</f>
        <v>19426398.64</v>
      </c>
      <c r="N12" s="491" t="s">
        <v>1113</v>
      </c>
      <c r="O12" s="492"/>
      <c r="P12" s="3"/>
    </row>
    <row r="13" spans="1:16" ht="45.75" customHeight="1">
      <c r="A13" s="1">
        <v>7</v>
      </c>
      <c r="B13" s="1" t="s">
        <v>1114</v>
      </c>
      <c r="C13" s="321">
        <v>1</v>
      </c>
      <c r="D13" s="321">
        <v>0</v>
      </c>
      <c r="E13" s="22">
        <f>'职工'!H20</f>
        <v>826184.4</v>
      </c>
      <c r="F13" s="340">
        <v>1</v>
      </c>
      <c r="G13" s="2">
        <f>'职工'!I20</f>
        <v>797621.94</v>
      </c>
      <c r="H13" s="2">
        <v>0</v>
      </c>
      <c r="I13" s="340"/>
      <c r="J13" s="2">
        <f>'职工'!K20</f>
        <v>158400</v>
      </c>
      <c r="K13" s="2"/>
      <c r="L13" s="23">
        <v>0</v>
      </c>
      <c r="M13" s="2">
        <f>'职工'!J20</f>
        <v>28562.46</v>
      </c>
      <c r="N13" s="503" t="s">
        <v>1530</v>
      </c>
      <c r="O13" s="504"/>
      <c r="P13" s="3"/>
    </row>
    <row r="14" spans="1:16" ht="45.75" customHeight="1">
      <c r="A14" s="1">
        <v>8</v>
      </c>
      <c r="B14" s="1" t="s">
        <v>1115</v>
      </c>
      <c r="C14" s="321">
        <f>'税款'!A6</f>
        <v>1</v>
      </c>
      <c r="D14" s="321">
        <v>0</v>
      </c>
      <c r="E14" s="22">
        <f>'税款'!C6</f>
        <v>43852158.85</v>
      </c>
      <c r="F14" s="340">
        <v>1</v>
      </c>
      <c r="G14" s="2">
        <f>'税款'!G6</f>
        <v>41699159.23</v>
      </c>
      <c r="H14" s="2">
        <f>'税款'!H6</f>
        <v>2152999.62</v>
      </c>
      <c r="I14" s="340"/>
      <c r="J14" s="2"/>
      <c r="K14" s="2"/>
      <c r="L14" s="23">
        <v>0</v>
      </c>
      <c r="M14" s="2">
        <f>'税款'!I6</f>
        <v>0</v>
      </c>
      <c r="N14" s="513"/>
      <c r="O14" s="514"/>
      <c r="P14" s="3"/>
    </row>
    <row r="15" spans="1:16" s="37" customFormat="1" ht="54.75" customHeight="1">
      <c r="A15" s="132">
        <v>9</v>
      </c>
      <c r="B15" s="132" t="s">
        <v>1018</v>
      </c>
      <c r="C15" s="322">
        <f>'建设工程'!A25+'借款'!A9+'担保'!A13+'其他'!A31</f>
        <v>54</v>
      </c>
      <c r="D15" s="322">
        <v>3</v>
      </c>
      <c r="E15" s="133">
        <f>'建设工程'!D25+'借款'!D9+'担保'!D13+'其他'!D31</f>
        <v>617658530.8199999</v>
      </c>
      <c r="F15" s="342">
        <v>44</v>
      </c>
      <c r="G15" s="133">
        <v>0</v>
      </c>
      <c r="H15" s="134">
        <f>'建设工程'!G25+'借款'!G9+'其他'!G31+'担保'!G13</f>
        <v>101033900.28999999</v>
      </c>
      <c r="I15" s="342"/>
      <c r="J15" s="134"/>
      <c r="K15" s="134">
        <f>'借款'!K9+'担保'!K12+'其他'!K12+'其他'!K31</f>
        <v>5162677</v>
      </c>
      <c r="L15" s="135">
        <v>9</v>
      </c>
      <c r="M15" s="134">
        <f>E15-G15-H15-J15-K15</f>
        <v>511461953.53</v>
      </c>
      <c r="N15" s="499" t="s">
        <v>1533</v>
      </c>
      <c r="O15" s="500"/>
      <c r="P15" s="339" t="s">
        <v>1535</v>
      </c>
    </row>
    <row r="16" spans="1:16" s="37" customFormat="1" ht="45.75" customHeight="1">
      <c r="A16" s="132">
        <v>10</v>
      </c>
      <c r="B16" s="1" t="s">
        <v>1392</v>
      </c>
      <c r="C16" s="322">
        <f>'暂未认定1'!A36</f>
        <v>1</v>
      </c>
      <c r="D16" s="322">
        <v>0</v>
      </c>
      <c r="E16" s="133"/>
      <c r="F16" s="342"/>
      <c r="G16" s="133"/>
      <c r="H16" s="134"/>
      <c r="I16" s="342"/>
      <c r="J16" s="134">
        <f>'暂未认定1'!I36</f>
        <v>10000000</v>
      </c>
      <c r="K16" s="134">
        <f>'暂未认定1'!J37</f>
        <v>0</v>
      </c>
      <c r="L16" s="135"/>
      <c r="M16" s="134"/>
      <c r="N16" s="499"/>
      <c r="O16" s="500"/>
      <c r="P16" s="346" t="s">
        <v>1527</v>
      </c>
    </row>
    <row r="17" spans="1:16" s="37" customFormat="1" ht="45.75" customHeight="1">
      <c r="A17" s="132">
        <v>11</v>
      </c>
      <c r="B17" s="1" t="s">
        <v>1393</v>
      </c>
      <c r="C17" s="322">
        <f>'暂未认定2'!A18</f>
        <v>3</v>
      </c>
      <c r="D17" s="322">
        <v>0</v>
      </c>
      <c r="E17" s="133"/>
      <c r="F17" s="342"/>
      <c r="G17" s="133"/>
      <c r="H17" s="134"/>
      <c r="I17" s="342"/>
      <c r="J17" s="134">
        <f>'暂未认定2'!J18</f>
        <v>0</v>
      </c>
      <c r="K17" s="134">
        <f>'暂未认定2'!K18</f>
        <v>10841752.21</v>
      </c>
      <c r="L17" s="135"/>
      <c r="M17" s="134"/>
      <c r="N17" s="499"/>
      <c r="O17" s="500"/>
      <c r="P17" s="346" t="s">
        <v>1528</v>
      </c>
    </row>
    <row r="18" spans="1:16" s="37" customFormat="1" ht="37.5" customHeight="1">
      <c r="A18" s="571" t="s">
        <v>1298</v>
      </c>
      <c r="B18" s="572"/>
      <c r="C18" s="325">
        <f>C11+C12+C13+C14+C15+C16+C17</f>
        <v>74</v>
      </c>
      <c r="D18" s="325">
        <f>SUM(D11:D17)</f>
        <v>22</v>
      </c>
      <c r="E18" s="158">
        <f>SUM(E11:E17)</f>
        <v>1291931126.8999999</v>
      </c>
      <c r="F18" s="343">
        <f>SUM(F11:F17)</f>
        <v>57</v>
      </c>
      <c r="G18" s="158">
        <f aca="true" t="shared" si="1" ref="G18:M18">SUM(G11:G17)</f>
        <v>485407584.6000001</v>
      </c>
      <c r="H18" s="158">
        <f t="shared" si="1"/>
        <v>151583955.67</v>
      </c>
      <c r="I18" s="343">
        <f>SUM(I11:I17)</f>
        <v>3</v>
      </c>
      <c r="J18" s="158">
        <f t="shared" si="1"/>
        <v>48189676.51</v>
      </c>
      <c r="K18" s="158">
        <f t="shared" si="1"/>
        <v>54584086.330000006</v>
      </c>
      <c r="L18" s="316">
        <f>SUM(L11:L17)</f>
        <v>10</v>
      </c>
      <c r="M18" s="158">
        <f t="shared" si="1"/>
        <v>573165976</v>
      </c>
      <c r="N18" s="501"/>
      <c r="O18" s="502"/>
      <c r="P18" s="316" t="s">
        <v>1431</v>
      </c>
    </row>
    <row r="19" spans="1:16" ht="40.5" customHeight="1">
      <c r="A19" s="505" t="s">
        <v>1034</v>
      </c>
      <c r="B19" s="506"/>
      <c r="C19" s="323">
        <f>C18+C8</f>
        <v>630</v>
      </c>
      <c r="D19" s="323">
        <f>D18+D8</f>
        <v>593</v>
      </c>
      <c r="E19" s="159">
        <f>E18+E8</f>
        <v>1665320129.6299999</v>
      </c>
      <c r="F19" s="344">
        <f>F18+F8</f>
        <v>572</v>
      </c>
      <c r="G19" s="159">
        <f>G18+G8</f>
        <v>806618433.6000001</v>
      </c>
      <c r="H19" s="159">
        <f>H18+H8</f>
        <v>153004356.39999998</v>
      </c>
      <c r="I19" s="344">
        <f>I18+I8</f>
        <v>11</v>
      </c>
      <c r="J19" s="159">
        <f>J18+J8</f>
        <v>106550086.50999999</v>
      </c>
      <c r="K19" s="159">
        <f>K18+K8</f>
        <v>54584086.330000006</v>
      </c>
      <c r="L19" s="8">
        <f>L18+L8</f>
        <v>14</v>
      </c>
      <c r="M19" s="159">
        <f>M18+M8</f>
        <v>623923729</v>
      </c>
      <c r="N19" s="493"/>
      <c r="O19" s="494"/>
      <c r="P19" s="8"/>
    </row>
    <row r="20" spans="1:16" ht="36" customHeight="1">
      <c r="A20" s="573" t="s">
        <v>1310</v>
      </c>
      <c r="B20" s="574"/>
      <c r="C20" s="324">
        <v>583</v>
      </c>
      <c r="D20" s="324"/>
      <c r="E20" s="239">
        <v>1750404246.34</v>
      </c>
      <c r="F20" s="239"/>
      <c r="G20" s="240">
        <v>783249914.75</v>
      </c>
      <c r="H20" s="238">
        <v>139366289.97</v>
      </c>
      <c r="I20" s="238"/>
      <c r="J20" s="238">
        <v>0</v>
      </c>
      <c r="K20" s="238">
        <v>0</v>
      </c>
      <c r="L20" s="3"/>
      <c r="M20" s="239">
        <v>827788041.62</v>
      </c>
      <c r="N20" s="507"/>
      <c r="O20" s="508"/>
      <c r="P20" s="3"/>
    </row>
    <row r="21" spans="1:16" ht="36" customHeight="1">
      <c r="A21" s="575" t="s">
        <v>1311</v>
      </c>
      <c r="B21" s="576"/>
      <c r="C21" s="324">
        <f>C19-C20</f>
        <v>47</v>
      </c>
      <c r="D21" s="324"/>
      <c r="E21" s="239">
        <f>E19-E20</f>
        <v>-85084116.71000004</v>
      </c>
      <c r="F21" s="239"/>
      <c r="G21" s="239">
        <f>G19-G20</f>
        <v>23368518.850000143</v>
      </c>
      <c r="H21" s="239">
        <f>H19-H20</f>
        <v>13638066.429999977</v>
      </c>
      <c r="I21" s="239"/>
      <c r="J21" s="239">
        <f>J19-J20</f>
        <v>106550086.50999999</v>
      </c>
      <c r="K21" s="239">
        <f>K19-K20</f>
        <v>54584086.330000006</v>
      </c>
      <c r="L21" s="239"/>
      <c r="M21" s="239">
        <f>M19-M20</f>
        <v>-203864312.62</v>
      </c>
      <c r="N21" s="507"/>
      <c r="O21" s="508"/>
      <c r="P21" s="16" t="s">
        <v>1529</v>
      </c>
    </row>
  </sheetData>
  <sheetProtection/>
  <mergeCells count="25">
    <mergeCell ref="N21:O21"/>
    <mergeCell ref="N11:O11"/>
    <mergeCell ref="N12:O12"/>
    <mergeCell ref="A20:B20"/>
    <mergeCell ref="A21:B21"/>
    <mergeCell ref="A9:P9"/>
    <mergeCell ref="A8:B8"/>
    <mergeCell ref="N3:O3"/>
    <mergeCell ref="N4:O4"/>
    <mergeCell ref="N14:O14"/>
    <mergeCell ref="N6:O6"/>
    <mergeCell ref="A1:P1"/>
    <mergeCell ref="A2:P2"/>
    <mergeCell ref="N18:O18"/>
    <mergeCell ref="N13:O13"/>
    <mergeCell ref="A19:B19"/>
    <mergeCell ref="N15:O15"/>
    <mergeCell ref="N20:O20"/>
    <mergeCell ref="A18:B18"/>
    <mergeCell ref="N5:O5"/>
    <mergeCell ref="N19:O19"/>
    <mergeCell ref="N7:O7"/>
    <mergeCell ref="N10:O10"/>
    <mergeCell ref="N16:O16"/>
    <mergeCell ref="N17:O17"/>
  </mergeCells>
  <printOptions/>
  <pageMargins left="0.71" right="0.43000000000000005" top="0.7500000000000001" bottom="0.7500000000000001" header="0.31" footer="0.31"/>
  <pageSetup horizontalDpi="600" verticalDpi="600" orientation="landscape" paperSize="8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pane xSplit="3" ySplit="4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4"/>
    </sheetView>
  </sheetViews>
  <sheetFormatPr defaultColWidth="9.00390625" defaultRowHeight="46.5" customHeight="1"/>
  <cols>
    <col min="1" max="1" width="4.8515625" style="38" customWidth="1"/>
    <col min="2" max="2" width="6.140625" style="38" customWidth="1"/>
    <col min="3" max="3" width="11.140625" style="38" customWidth="1"/>
    <col min="4" max="4" width="14.8515625" style="38" customWidth="1"/>
    <col min="5" max="5" width="13.421875" style="38" bestFit="1" customWidth="1"/>
    <col min="6" max="6" width="16.421875" style="38" customWidth="1"/>
    <col min="7" max="9" width="13.8515625" style="38" customWidth="1"/>
    <col min="10" max="11" width="13.8515625" style="277" customWidth="1"/>
    <col min="12" max="12" width="15.421875" style="38" bestFit="1" customWidth="1"/>
    <col min="13" max="13" width="25.421875" style="38" customWidth="1"/>
    <col min="14" max="16384" width="9.00390625" style="38" customWidth="1"/>
  </cols>
  <sheetData>
    <row r="1" spans="1:13" s="250" customFormat="1" ht="46.5" customHeight="1">
      <c r="A1" s="456" t="s">
        <v>1117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46.5" customHeight="1">
      <c r="A2" s="474" t="s">
        <v>1554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pans="1:13" s="140" customFormat="1" ht="36" customHeight="1">
      <c r="A3" s="397" t="s">
        <v>0</v>
      </c>
      <c r="B3" s="397" t="s">
        <v>1016</v>
      </c>
      <c r="C3" s="397" t="s">
        <v>1</v>
      </c>
      <c r="D3" s="397" t="s">
        <v>1136</v>
      </c>
      <c r="E3" s="397"/>
      <c r="F3" s="397"/>
      <c r="G3" s="397" t="s">
        <v>1135</v>
      </c>
      <c r="H3" s="397"/>
      <c r="I3" s="397"/>
      <c r="J3" s="422" t="s">
        <v>1375</v>
      </c>
      <c r="K3" s="463"/>
      <c r="L3" s="397" t="s">
        <v>1119</v>
      </c>
      <c r="M3" s="397" t="s">
        <v>1133</v>
      </c>
    </row>
    <row r="4" spans="1:13" s="140" customFormat="1" ht="27" customHeight="1">
      <c r="A4" s="397"/>
      <c r="B4" s="397"/>
      <c r="C4" s="397"/>
      <c r="D4" s="46" t="s">
        <v>6</v>
      </c>
      <c r="E4" s="46" t="s">
        <v>1362</v>
      </c>
      <c r="F4" s="46" t="s">
        <v>1364</v>
      </c>
      <c r="G4" s="46" t="s">
        <v>6</v>
      </c>
      <c r="H4" s="46" t="s">
        <v>1370</v>
      </c>
      <c r="I4" s="46" t="s">
        <v>1371</v>
      </c>
      <c r="J4" s="46" t="s">
        <v>1363</v>
      </c>
      <c r="K4" s="46" t="s">
        <v>1018</v>
      </c>
      <c r="L4" s="397"/>
      <c r="M4" s="397"/>
    </row>
    <row r="5" spans="1:13" s="226" customFormat="1" ht="39.75" customHeight="1">
      <c r="A5" s="466">
        <v>1</v>
      </c>
      <c r="B5" s="466">
        <v>26</v>
      </c>
      <c r="C5" s="466" t="s">
        <v>1014</v>
      </c>
      <c r="D5" s="287">
        <v>1217981.9</v>
      </c>
      <c r="E5" s="287">
        <v>0</v>
      </c>
      <c r="F5" s="287">
        <v>1217981.9</v>
      </c>
      <c r="G5" s="288">
        <f aca="true" t="shared" si="0" ref="G5:G12">H5+I5</f>
        <v>1217981.9</v>
      </c>
      <c r="H5" s="288">
        <v>0</v>
      </c>
      <c r="I5" s="287">
        <v>1217981.9</v>
      </c>
      <c r="J5" s="288">
        <v>0</v>
      </c>
      <c r="K5" s="288">
        <v>0</v>
      </c>
      <c r="L5" s="288">
        <f aca="true" t="shared" si="1" ref="L5:L12">D5-G5</f>
        <v>0</v>
      </c>
      <c r="M5" s="219" t="s">
        <v>1134</v>
      </c>
    </row>
    <row r="6" spans="1:13" s="226" customFormat="1" ht="39.75" customHeight="1">
      <c r="A6" s="466"/>
      <c r="B6" s="466"/>
      <c r="C6" s="466"/>
      <c r="D6" s="287">
        <v>1123810.08</v>
      </c>
      <c r="E6" s="287">
        <v>0</v>
      </c>
      <c r="F6" s="287">
        <v>1123810.08</v>
      </c>
      <c r="G6" s="288">
        <f t="shared" si="0"/>
        <v>1123810.08</v>
      </c>
      <c r="H6" s="288">
        <v>0</v>
      </c>
      <c r="I6" s="287">
        <v>1123810.08</v>
      </c>
      <c r="J6" s="288">
        <v>0</v>
      </c>
      <c r="K6" s="288">
        <v>0</v>
      </c>
      <c r="L6" s="288">
        <f t="shared" si="1"/>
        <v>0</v>
      </c>
      <c r="M6" s="219" t="s">
        <v>1008</v>
      </c>
    </row>
    <row r="7" spans="1:13" s="271" customFormat="1" ht="64.5" customHeight="1">
      <c r="A7" s="69">
        <v>2</v>
      </c>
      <c r="B7" s="69">
        <v>27</v>
      </c>
      <c r="C7" s="69" t="s">
        <v>858</v>
      </c>
      <c r="D7" s="289">
        <v>8668671.68</v>
      </c>
      <c r="E7" s="289">
        <v>0</v>
      </c>
      <c r="F7" s="289">
        <v>135618951.3</v>
      </c>
      <c r="G7" s="284">
        <f t="shared" si="0"/>
        <v>7107187.91</v>
      </c>
      <c r="H7" s="289">
        <v>0</v>
      </c>
      <c r="I7" s="289">
        <v>7107187.91</v>
      </c>
      <c r="J7" s="284">
        <v>0</v>
      </c>
      <c r="K7" s="284">
        <v>0</v>
      </c>
      <c r="L7" s="284">
        <f t="shared" si="1"/>
        <v>1561483.7699999996</v>
      </c>
      <c r="M7" s="69"/>
    </row>
    <row r="8" spans="1:13" s="226" customFormat="1" ht="46.5" customHeight="1">
      <c r="A8" s="467">
        <v>3</v>
      </c>
      <c r="B8" s="467">
        <v>28</v>
      </c>
      <c r="C8" s="469" t="s">
        <v>959</v>
      </c>
      <c r="D8" s="287">
        <v>103107662.38</v>
      </c>
      <c r="E8" s="287">
        <v>103107662.38</v>
      </c>
      <c r="F8" s="287">
        <v>0</v>
      </c>
      <c r="G8" s="288">
        <f t="shared" si="0"/>
        <v>0</v>
      </c>
      <c r="H8" s="287">
        <v>0</v>
      </c>
      <c r="I8" s="287">
        <v>0</v>
      </c>
      <c r="J8" s="287">
        <v>0</v>
      </c>
      <c r="K8" s="287">
        <v>0</v>
      </c>
      <c r="L8" s="288">
        <f t="shared" si="1"/>
        <v>103107662.38</v>
      </c>
      <c r="M8" s="219"/>
    </row>
    <row r="9" spans="1:13" s="226" customFormat="1" ht="46.5" customHeight="1">
      <c r="A9" s="467"/>
      <c r="B9" s="467"/>
      <c r="C9" s="470"/>
      <c r="D9" s="287">
        <v>8052330.24</v>
      </c>
      <c r="E9" s="287">
        <v>8052330.24</v>
      </c>
      <c r="F9" s="287">
        <v>0</v>
      </c>
      <c r="G9" s="288">
        <f t="shared" si="0"/>
        <v>0</v>
      </c>
      <c r="H9" s="287">
        <v>0</v>
      </c>
      <c r="I9" s="287">
        <v>0</v>
      </c>
      <c r="J9" s="287">
        <v>0</v>
      </c>
      <c r="K9" s="287">
        <v>0</v>
      </c>
      <c r="L9" s="288">
        <f t="shared" si="1"/>
        <v>8052330.24</v>
      </c>
      <c r="M9" s="219"/>
    </row>
    <row r="10" spans="1:13" s="271" customFormat="1" ht="43.5" customHeight="1">
      <c r="A10" s="468">
        <v>4</v>
      </c>
      <c r="B10" s="468">
        <v>29</v>
      </c>
      <c r="C10" s="471" t="s">
        <v>1009</v>
      </c>
      <c r="D10" s="289">
        <v>1407919.12</v>
      </c>
      <c r="E10" s="289">
        <v>0</v>
      </c>
      <c r="F10" s="289">
        <v>1407919.12</v>
      </c>
      <c r="G10" s="284">
        <f t="shared" si="0"/>
        <v>1336304.43</v>
      </c>
      <c r="H10" s="289">
        <v>0</v>
      </c>
      <c r="I10" s="289">
        <v>1336304.43</v>
      </c>
      <c r="J10" s="284">
        <v>0</v>
      </c>
      <c r="K10" s="284">
        <v>0</v>
      </c>
      <c r="L10" s="284">
        <f t="shared" si="1"/>
        <v>71614.69000000018</v>
      </c>
      <c r="M10" s="69" t="s">
        <v>1536</v>
      </c>
    </row>
    <row r="11" spans="1:13" s="271" customFormat="1" ht="43.5" customHeight="1">
      <c r="A11" s="468"/>
      <c r="B11" s="468"/>
      <c r="C11" s="472"/>
      <c r="D11" s="289">
        <v>1370905.03</v>
      </c>
      <c r="E11" s="289">
        <v>0</v>
      </c>
      <c r="F11" s="289">
        <v>1370905.03</v>
      </c>
      <c r="G11" s="284">
        <f t="shared" si="0"/>
        <v>1302723.99</v>
      </c>
      <c r="H11" s="289">
        <v>0</v>
      </c>
      <c r="I11" s="289">
        <v>1302723.99</v>
      </c>
      <c r="J11" s="284">
        <v>0</v>
      </c>
      <c r="K11" s="284">
        <v>0</v>
      </c>
      <c r="L11" s="284">
        <f t="shared" si="1"/>
        <v>68181.04000000004</v>
      </c>
      <c r="M11" s="69" t="s">
        <v>1011</v>
      </c>
    </row>
    <row r="12" spans="1:13" s="271" customFormat="1" ht="43.5" customHeight="1">
      <c r="A12" s="468"/>
      <c r="B12" s="468"/>
      <c r="C12" s="473"/>
      <c r="D12" s="289">
        <v>5797194.68</v>
      </c>
      <c r="E12" s="289">
        <v>0</v>
      </c>
      <c r="F12" s="289">
        <v>5797194.68</v>
      </c>
      <c r="G12" s="284">
        <f t="shared" si="0"/>
        <v>0</v>
      </c>
      <c r="H12" s="289">
        <v>0</v>
      </c>
      <c r="I12" s="289">
        <v>0</v>
      </c>
      <c r="J12" s="284">
        <v>0</v>
      </c>
      <c r="K12" s="284">
        <v>0</v>
      </c>
      <c r="L12" s="284">
        <f t="shared" si="1"/>
        <v>5797194.68</v>
      </c>
      <c r="M12" s="69" t="s">
        <v>1010</v>
      </c>
    </row>
    <row r="13" spans="1:13" s="75" customFormat="1" ht="46.5" customHeight="1">
      <c r="A13" s="138">
        <v>4</v>
      </c>
      <c r="B13" s="464" t="s">
        <v>1034</v>
      </c>
      <c r="C13" s="465"/>
      <c r="D13" s="285">
        <f>SUM(D5:D12)</f>
        <v>130746475.10999998</v>
      </c>
      <c r="E13" s="285">
        <f>SUM(E5:E12)</f>
        <v>111159992.61999999</v>
      </c>
      <c r="F13" s="285">
        <f>SUM(F5:F12)</f>
        <v>146536762.11</v>
      </c>
      <c r="G13" s="286">
        <f aca="true" t="shared" si="2" ref="G13:L13">SUM(G5:G12)</f>
        <v>12088008.31</v>
      </c>
      <c r="H13" s="286">
        <f t="shared" si="2"/>
        <v>0</v>
      </c>
      <c r="I13" s="286">
        <f t="shared" si="2"/>
        <v>12088008.31</v>
      </c>
      <c r="J13" s="286">
        <f t="shared" si="2"/>
        <v>0</v>
      </c>
      <c r="K13" s="286">
        <f t="shared" si="2"/>
        <v>0</v>
      </c>
      <c r="L13" s="286">
        <f t="shared" si="2"/>
        <v>118658466.79999998</v>
      </c>
      <c r="M13" s="139"/>
    </row>
  </sheetData>
  <sheetProtection/>
  <mergeCells count="20">
    <mergeCell ref="A2:M2"/>
    <mergeCell ref="D3:F3"/>
    <mergeCell ref="G3:I3"/>
    <mergeCell ref="A10:A12"/>
    <mergeCell ref="A5:A6"/>
    <mergeCell ref="C5:C6"/>
    <mergeCell ref="C3:C4"/>
    <mergeCell ref="J3:K3"/>
    <mergeCell ref="A1:M1"/>
    <mergeCell ref="C8:C9"/>
    <mergeCell ref="C10:C12"/>
    <mergeCell ref="M3:M4"/>
    <mergeCell ref="A3:A4"/>
    <mergeCell ref="B3:B4"/>
    <mergeCell ref="L3:L4"/>
    <mergeCell ref="B13:C13"/>
    <mergeCell ref="B5:B6"/>
    <mergeCell ref="B8:B9"/>
    <mergeCell ref="A8:A9"/>
    <mergeCell ref="B10:B12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pane xSplit="3" ySplit="4" topLeftCell="D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8" sqref="M18"/>
    </sheetView>
  </sheetViews>
  <sheetFormatPr defaultColWidth="8.8515625" defaultRowHeight="49.5" customHeight="1"/>
  <cols>
    <col min="1" max="2" width="6.140625" style="11" customWidth="1"/>
    <col min="3" max="3" width="19.140625" style="11" customWidth="1"/>
    <col min="4" max="5" width="14.421875" style="11" bestFit="1" customWidth="1"/>
    <col min="6" max="7" width="13.421875" style="11" bestFit="1" customWidth="1"/>
    <col min="8" max="8" width="12.7109375" style="11" bestFit="1" customWidth="1"/>
    <col min="9" max="9" width="11.8515625" style="11" customWidth="1"/>
    <col min="10" max="10" width="14.140625" style="11" customWidth="1"/>
    <col min="11" max="11" width="15.28125" style="11" customWidth="1"/>
    <col min="12" max="12" width="15.421875" style="11" bestFit="1" customWidth="1"/>
    <col min="13" max="13" width="16.140625" style="11" bestFit="1" customWidth="1"/>
    <col min="14" max="16384" width="8.8515625" style="11" customWidth="1"/>
  </cols>
  <sheetData>
    <row r="1" spans="1:13" ht="49.5" customHeight="1">
      <c r="A1" s="456" t="s">
        <v>1117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49.5" customHeight="1">
      <c r="A2" s="474" t="s">
        <v>1555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pans="1:13" s="90" customFormat="1" ht="49.5" customHeight="1">
      <c r="A3" s="397" t="s">
        <v>0</v>
      </c>
      <c r="B3" s="398" t="s">
        <v>1016</v>
      </c>
      <c r="C3" s="397" t="s">
        <v>1</v>
      </c>
      <c r="D3" s="397" t="s">
        <v>3</v>
      </c>
      <c r="E3" s="397"/>
      <c r="F3" s="397"/>
      <c r="G3" s="397" t="s">
        <v>1135</v>
      </c>
      <c r="H3" s="397"/>
      <c r="I3" s="397"/>
      <c r="J3" s="397" t="s">
        <v>1374</v>
      </c>
      <c r="K3" s="397"/>
      <c r="L3" s="398" t="s">
        <v>1119</v>
      </c>
      <c r="M3" s="397" t="s">
        <v>1133</v>
      </c>
    </row>
    <row r="4" spans="1:13" s="90" customFormat="1" ht="49.5" customHeight="1">
      <c r="A4" s="398"/>
      <c r="B4" s="399"/>
      <c r="C4" s="398"/>
      <c r="D4" s="76" t="s">
        <v>6</v>
      </c>
      <c r="E4" s="76" t="s">
        <v>1030</v>
      </c>
      <c r="F4" s="76" t="s">
        <v>1372</v>
      </c>
      <c r="G4" s="76" t="s">
        <v>6</v>
      </c>
      <c r="H4" s="76" t="s">
        <v>1370</v>
      </c>
      <c r="I4" s="76" t="s">
        <v>1371</v>
      </c>
      <c r="J4" s="46" t="s">
        <v>1030</v>
      </c>
      <c r="K4" s="46" t="s">
        <v>1365</v>
      </c>
      <c r="L4" s="399"/>
      <c r="M4" s="398"/>
    </row>
    <row r="5" spans="1:13" ht="42.75" customHeight="1">
      <c r="A5" s="6">
        <v>1</v>
      </c>
      <c r="B5" s="6">
        <v>1</v>
      </c>
      <c r="C5" s="6" t="s">
        <v>859</v>
      </c>
      <c r="D5" s="290">
        <v>1757110.1</v>
      </c>
      <c r="E5" s="290">
        <v>0</v>
      </c>
      <c r="F5" s="290">
        <v>1757110.1</v>
      </c>
      <c r="G5" s="291">
        <f>H5+I5</f>
        <v>1609369.1</v>
      </c>
      <c r="H5" s="291">
        <v>0</v>
      </c>
      <c r="I5" s="290">
        <v>1609369.1</v>
      </c>
      <c r="J5" s="290">
        <v>0</v>
      </c>
      <c r="K5" s="290">
        <v>0</v>
      </c>
      <c r="L5" s="290">
        <f aca="true" t="shared" si="0" ref="L5:L15">D5-G5</f>
        <v>147741</v>
      </c>
      <c r="M5" s="17"/>
    </row>
    <row r="6" spans="1:13" ht="42.75" customHeight="1">
      <c r="A6" s="6">
        <v>2</v>
      </c>
      <c r="B6" s="6">
        <v>2</v>
      </c>
      <c r="C6" s="6" t="s">
        <v>860</v>
      </c>
      <c r="D6" s="290">
        <v>95870.3</v>
      </c>
      <c r="E6" s="290">
        <v>0</v>
      </c>
      <c r="F6" s="290">
        <v>95870.3</v>
      </c>
      <c r="G6" s="291">
        <f aca="true" t="shared" si="1" ref="G6:G28">H6+I6</f>
        <v>71586.2</v>
      </c>
      <c r="H6" s="290">
        <v>0</v>
      </c>
      <c r="I6" s="290">
        <v>71586.2</v>
      </c>
      <c r="J6" s="290">
        <v>0</v>
      </c>
      <c r="K6" s="290">
        <v>0</v>
      </c>
      <c r="L6" s="290">
        <f t="shared" si="0"/>
        <v>24284.100000000006</v>
      </c>
      <c r="M6" s="17"/>
    </row>
    <row r="7" spans="1:13" ht="42.75" customHeight="1">
      <c r="A7" s="6">
        <v>3</v>
      </c>
      <c r="B7" s="6">
        <v>3</v>
      </c>
      <c r="C7" s="17" t="s">
        <v>861</v>
      </c>
      <c r="D7" s="290">
        <v>2581378</v>
      </c>
      <c r="E7" s="290">
        <v>0</v>
      </c>
      <c r="F7" s="290">
        <v>2581378</v>
      </c>
      <c r="G7" s="291">
        <f t="shared" si="1"/>
        <v>2581378</v>
      </c>
      <c r="H7" s="290">
        <v>0</v>
      </c>
      <c r="I7" s="290">
        <v>2581378</v>
      </c>
      <c r="J7" s="290">
        <v>0</v>
      </c>
      <c r="K7" s="290">
        <v>0</v>
      </c>
      <c r="L7" s="290">
        <f t="shared" si="0"/>
        <v>0</v>
      </c>
      <c r="M7" s="17"/>
    </row>
    <row r="8" spans="1:13" s="317" customFormat="1" ht="42.75" customHeight="1">
      <c r="A8" s="12">
        <v>4</v>
      </c>
      <c r="B8" s="12">
        <v>4</v>
      </c>
      <c r="C8" s="12" t="s">
        <v>862</v>
      </c>
      <c r="D8" s="137">
        <v>3960003.75</v>
      </c>
      <c r="E8" s="137">
        <v>0</v>
      </c>
      <c r="F8" s="137">
        <v>3960003.75</v>
      </c>
      <c r="G8" s="137">
        <f t="shared" si="1"/>
        <v>1573487.15</v>
      </c>
      <c r="H8" s="137">
        <v>0</v>
      </c>
      <c r="I8" s="137">
        <v>1573487.15</v>
      </c>
      <c r="J8" s="137">
        <v>0</v>
      </c>
      <c r="K8" s="137">
        <v>0</v>
      </c>
      <c r="L8" s="137">
        <f t="shared" si="0"/>
        <v>2386516.6</v>
      </c>
      <c r="M8" s="12"/>
    </row>
    <row r="9" spans="1:13" s="227" customFormat="1" ht="42.75" customHeight="1">
      <c r="A9" s="217">
        <v>5</v>
      </c>
      <c r="B9" s="217">
        <v>5</v>
      </c>
      <c r="C9" s="217" t="s">
        <v>863</v>
      </c>
      <c r="D9" s="232">
        <v>740000</v>
      </c>
      <c r="E9" s="290">
        <v>0</v>
      </c>
      <c r="F9" s="232">
        <v>740000</v>
      </c>
      <c r="G9" s="232">
        <f t="shared" si="1"/>
        <v>0</v>
      </c>
      <c r="H9" s="290">
        <v>0</v>
      </c>
      <c r="I9" s="232">
        <v>0</v>
      </c>
      <c r="J9" s="290">
        <v>0</v>
      </c>
      <c r="K9" s="310">
        <v>0</v>
      </c>
      <c r="L9" s="232">
        <f t="shared" si="0"/>
        <v>740000</v>
      </c>
      <c r="M9" s="217"/>
    </row>
    <row r="10" spans="1:13" s="228" customFormat="1" ht="42.75" customHeight="1">
      <c r="A10" s="229">
        <v>6</v>
      </c>
      <c r="B10" s="229">
        <v>6</v>
      </c>
      <c r="C10" s="229" t="s">
        <v>864</v>
      </c>
      <c r="D10" s="310">
        <v>2929220</v>
      </c>
      <c r="E10" s="290">
        <v>0</v>
      </c>
      <c r="F10" s="310">
        <v>2929220</v>
      </c>
      <c r="G10" s="310">
        <f t="shared" si="1"/>
        <v>2119220</v>
      </c>
      <c r="H10" s="290">
        <v>0</v>
      </c>
      <c r="I10" s="310">
        <v>2119220</v>
      </c>
      <c r="J10" s="290">
        <v>0</v>
      </c>
      <c r="K10" s="310">
        <v>0</v>
      </c>
      <c r="L10" s="232">
        <f t="shared" si="0"/>
        <v>810000</v>
      </c>
      <c r="M10" s="229"/>
    </row>
    <row r="11" spans="1:13" ht="42.75" customHeight="1">
      <c r="A11" s="6">
        <v>7</v>
      </c>
      <c r="B11" s="6">
        <v>7</v>
      </c>
      <c r="C11" s="6" t="s">
        <v>865</v>
      </c>
      <c r="D11" s="290">
        <v>91918</v>
      </c>
      <c r="E11" s="290">
        <v>0</v>
      </c>
      <c r="F11" s="290">
        <v>91918</v>
      </c>
      <c r="G11" s="291">
        <f t="shared" si="1"/>
        <v>77918</v>
      </c>
      <c r="H11" s="290">
        <v>0</v>
      </c>
      <c r="I11" s="290">
        <v>77918</v>
      </c>
      <c r="J11" s="290">
        <v>0</v>
      </c>
      <c r="K11" s="290">
        <v>0</v>
      </c>
      <c r="L11" s="290">
        <f t="shared" si="0"/>
        <v>14000</v>
      </c>
      <c r="M11" s="17"/>
    </row>
    <row r="12" spans="1:13" ht="42.75" customHeight="1">
      <c r="A12" s="6">
        <v>8</v>
      </c>
      <c r="B12" s="6">
        <v>8</v>
      </c>
      <c r="C12" s="6" t="s">
        <v>866</v>
      </c>
      <c r="D12" s="290">
        <v>415313</v>
      </c>
      <c r="E12" s="290">
        <v>0</v>
      </c>
      <c r="F12" s="290">
        <v>415313</v>
      </c>
      <c r="G12" s="291">
        <f t="shared" si="1"/>
        <v>375313</v>
      </c>
      <c r="H12" s="290">
        <v>0</v>
      </c>
      <c r="I12" s="290">
        <v>375313</v>
      </c>
      <c r="J12" s="290">
        <v>0</v>
      </c>
      <c r="K12" s="290">
        <v>0</v>
      </c>
      <c r="L12" s="290">
        <f t="shared" si="0"/>
        <v>40000</v>
      </c>
      <c r="M12" s="17"/>
    </row>
    <row r="13" spans="1:13" s="24" customFormat="1" ht="42.75" customHeight="1">
      <c r="A13" s="17">
        <v>9</v>
      </c>
      <c r="B13" s="17">
        <v>9</v>
      </c>
      <c r="C13" s="17" t="s">
        <v>1054</v>
      </c>
      <c r="D13" s="291">
        <v>127602</v>
      </c>
      <c r="E13" s="290">
        <v>0</v>
      </c>
      <c r="F13" s="291">
        <v>127602</v>
      </c>
      <c r="G13" s="291">
        <f t="shared" si="1"/>
        <v>60000</v>
      </c>
      <c r="H13" s="290">
        <v>0</v>
      </c>
      <c r="I13" s="291">
        <v>60000</v>
      </c>
      <c r="J13" s="290">
        <v>0</v>
      </c>
      <c r="K13" s="290">
        <v>0</v>
      </c>
      <c r="L13" s="290">
        <f t="shared" si="0"/>
        <v>67602</v>
      </c>
      <c r="M13" s="17"/>
    </row>
    <row r="14" spans="1:13" ht="42.75" customHeight="1">
      <c r="A14" s="6">
        <v>10</v>
      </c>
      <c r="B14" s="6">
        <v>10</v>
      </c>
      <c r="C14" s="6" t="s">
        <v>867</v>
      </c>
      <c r="D14" s="290">
        <v>70000</v>
      </c>
      <c r="E14" s="290">
        <v>0</v>
      </c>
      <c r="F14" s="290">
        <v>70000</v>
      </c>
      <c r="G14" s="291">
        <f t="shared" si="1"/>
        <v>70000</v>
      </c>
      <c r="H14" s="290">
        <v>0</v>
      </c>
      <c r="I14" s="290">
        <v>70000</v>
      </c>
      <c r="J14" s="290">
        <v>0</v>
      </c>
      <c r="K14" s="290">
        <v>0</v>
      </c>
      <c r="L14" s="290">
        <f t="shared" si="0"/>
        <v>0</v>
      </c>
      <c r="M14" s="17"/>
    </row>
    <row r="15" spans="1:13" s="18" customFormat="1" ht="42.75" customHeight="1">
      <c r="A15" s="16">
        <v>11</v>
      </c>
      <c r="B15" s="16">
        <v>11</v>
      </c>
      <c r="C15" s="16" t="s">
        <v>868</v>
      </c>
      <c r="D15" s="311">
        <v>38610</v>
      </c>
      <c r="E15" s="290">
        <v>0</v>
      </c>
      <c r="F15" s="311">
        <v>38610</v>
      </c>
      <c r="G15" s="291">
        <f t="shared" si="1"/>
        <v>38610</v>
      </c>
      <c r="H15" s="290">
        <v>0</v>
      </c>
      <c r="I15" s="311">
        <v>38610</v>
      </c>
      <c r="J15" s="290">
        <v>0</v>
      </c>
      <c r="K15" s="290">
        <v>0</v>
      </c>
      <c r="L15" s="290">
        <f t="shared" si="0"/>
        <v>0</v>
      </c>
      <c r="M15" s="16"/>
    </row>
    <row r="16" spans="1:13" s="228" customFormat="1" ht="42.75" customHeight="1">
      <c r="A16" s="229">
        <v>12</v>
      </c>
      <c r="B16" s="229">
        <v>13</v>
      </c>
      <c r="C16" s="229" t="s">
        <v>1306</v>
      </c>
      <c r="D16" s="310">
        <v>501800</v>
      </c>
      <c r="E16" s="290">
        <v>0</v>
      </c>
      <c r="F16" s="310">
        <v>501800</v>
      </c>
      <c r="G16" s="310">
        <f t="shared" si="1"/>
        <v>30000</v>
      </c>
      <c r="H16" s="290">
        <v>0</v>
      </c>
      <c r="I16" s="310">
        <v>30000</v>
      </c>
      <c r="J16" s="290">
        <v>0</v>
      </c>
      <c r="K16" s="310">
        <v>0</v>
      </c>
      <c r="L16" s="310">
        <f>D16-G16</f>
        <v>471800</v>
      </c>
      <c r="M16" s="229"/>
    </row>
    <row r="17" spans="1:13" s="231" customFormat="1" ht="42.75" customHeight="1">
      <c r="A17" s="230">
        <v>13</v>
      </c>
      <c r="B17" s="217">
        <v>14</v>
      </c>
      <c r="C17" s="230" t="s">
        <v>1405</v>
      </c>
      <c r="D17" s="312">
        <v>5162677</v>
      </c>
      <c r="E17" s="290">
        <v>0</v>
      </c>
      <c r="F17" s="312">
        <v>5162677</v>
      </c>
      <c r="G17" s="232">
        <f t="shared" si="1"/>
        <v>0</v>
      </c>
      <c r="H17" s="290">
        <v>0</v>
      </c>
      <c r="I17" s="312">
        <v>0</v>
      </c>
      <c r="J17" s="290">
        <v>0</v>
      </c>
      <c r="K17" s="232">
        <v>5162677</v>
      </c>
      <c r="L17" s="232">
        <v>0</v>
      </c>
      <c r="M17" s="230" t="s">
        <v>1565</v>
      </c>
    </row>
    <row r="18" spans="1:13" ht="42.75" customHeight="1">
      <c r="A18" s="229">
        <v>14</v>
      </c>
      <c r="B18" s="6">
        <v>15</v>
      </c>
      <c r="C18" s="17" t="s">
        <v>869</v>
      </c>
      <c r="D18" s="290">
        <v>12500</v>
      </c>
      <c r="E18" s="290">
        <v>0</v>
      </c>
      <c r="F18" s="290">
        <v>12500</v>
      </c>
      <c r="G18" s="291">
        <f t="shared" si="1"/>
        <v>12500</v>
      </c>
      <c r="H18" s="290">
        <v>0</v>
      </c>
      <c r="I18" s="290">
        <v>12500</v>
      </c>
      <c r="J18" s="290">
        <v>0</v>
      </c>
      <c r="K18" s="290">
        <v>0</v>
      </c>
      <c r="L18" s="290">
        <f aca="true" t="shared" si="2" ref="L18:L24">D18-G18</f>
        <v>0</v>
      </c>
      <c r="M18" s="17"/>
    </row>
    <row r="19" spans="1:13" ht="42.75" customHeight="1">
      <c r="A19" s="230">
        <v>15</v>
      </c>
      <c r="B19" s="6">
        <v>16</v>
      </c>
      <c r="C19" s="6" t="s">
        <v>870</v>
      </c>
      <c r="D19" s="290">
        <v>148341.69</v>
      </c>
      <c r="E19" s="290">
        <v>0</v>
      </c>
      <c r="F19" s="290">
        <v>148341.69</v>
      </c>
      <c r="G19" s="291">
        <f t="shared" si="1"/>
        <v>148341.69</v>
      </c>
      <c r="H19" s="290">
        <v>0</v>
      </c>
      <c r="I19" s="290">
        <v>148341.69</v>
      </c>
      <c r="J19" s="290">
        <v>0</v>
      </c>
      <c r="K19" s="290">
        <v>0</v>
      </c>
      <c r="L19" s="290">
        <f t="shared" si="2"/>
        <v>0</v>
      </c>
      <c r="M19" s="6"/>
    </row>
    <row r="20" spans="1:13" ht="42.75" customHeight="1">
      <c r="A20" s="229">
        <v>16</v>
      </c>
      <c r="B20" s="6">
        <v>17</v>
      </c>
      <c r="C20" s="6" t="s">
        <v>871</v>
      </c>
      <c r="D20" s="290">
        <v>814500</v>
      </c>
      <c r="E20" s="290">
        <v>0</v>
      </c>
      <c r="F20" s="290">
        <v>814500</v>
      </c>
      <c r="G20" s="291">
        <f t="shared" si="1"/>
        <v>514500</v>
      </c>
      <c r="H20" s="290">
        <v>0</v>
      </c>
      <c r="I20" s="290">
        <v>514500</v>
      </c>
      <c r="J20" s="290">
        <v>0</v>
      </c>
      <c r="K20" s="290">
        <v>0</v>
      </c>
      <c r="L20" s="290">
        <f t="shared" si="2"/>
        <v>300000</v>
      </c>
      <c r="M20" s="17"/>
    </row>
    <row r="21" spans="1:13" ht="42.75" customHeight="1">
      <c r="A21" s="230">
        <v>17</v>
      </c>
      <c r="B21" s="6">
        <v>18</v>
      </c>
      <c r="C21" s="6" t="s">
        <v>872</v>
      </c>
      <c r="D21" s="290">
        <v>58180</v>
      </c>
      <c r="E21" s="290">
        <v>0</v>
      </c>
      <c r="F21" s="290">
        <v>58180</v>
      </c>
      <c r="G21" s="291">
        <f t="shared" si="1"/>
        <v>58180</v>
      </c>
      <c r="H21" s="290">
        <v>0</v>
      </c>
      <c r="I21" s="290">
        <v>58180</v>
      </c>
      <c r="J21" s="290">
        <v>0</v>
      </c>
      <c r="K21" s="290">
        <v>0</v>
      </c>
      <c r="L21" s="290">
        <f t="shared" si="2"/>
        <v>0</v>
      </c>
      <c r="M21" s="17"/>
    </row>
    <row r="22" spans="1:13" s="20" customFormat="1" ht="42.75" customHeight="1">
      <c r="A22" s="229">
        <v>18</v>
      </c>
      <c r="B22" s="12">
        <v>19</v>
      </c>
      <c r="C22" s="21" t="s">
        <v>910</v>
      </c>
      <c r="D22" s="292">
        <v>2656201.23</v>
      </c>
      <c r="E22" s="290">
        <v>0</v>
      </c>
      <c r="F22" s="292">
        <v>2656201.23</v>
      </c>
      <c r="G22" s="291">
        <f t="shared" si="1"/>
        <v>2309701.9</v>
      </c>
      <c r="H22" s="290">
        <v>0</v>
      </c>
      <c r="I22" s="292">
        <v>2309701.9</v>
      </c>
      <c r="J22" s="290">
        <v>0</v>
      </c>
      <c r="K22" s="290">
        <v>0</v>
      </c>
      <c r="L22" s="290">
        <f t="shared" si="2"/>
        <v>346499.3300000001</v>
      </c>
      <c r="M22" s="21"/>
    </row>
    <row r="23" spans="1:13" s="80" customFormat="1" ht="42.75" customHeight="1">
      <c r="A23" s="230">
        <v>19</v>
      </c>
      <c r="B23" s="78">
        <v>20</v>
      </c>
      <c r="C23" s="77" t="s">
        <v>911</v>
      </c>
      <c r="D23" s="293">
        <v>150793.75</v>
      </c>
      <c r="E23" s="290">
        <v>0</v>
      </c>
      <c r="F23" s="293">
        <v>150793.75</v>
      </c>
      <c r="G23" s="291">
        <f t="shared" si="1"/>
        <v>131125</v>
      </c>
      <c r="H23" s="290">
        <v>0</v>
      </c>
      <c r="I23" s="293">
        <v>131125</v>
      </c>
      <c r="J23" s="290">
        <v>0</v>
      </c>
      <c r="K23" s="290">
        <v>0</v>
      </c>
      <c r="L23" s="294">
        <f t="shared" si="2"/>
        <v>19668.75</v>
      </c>
      <c r="M23" s="79"/>
    </row>
    <row r="24" spans="1:13" s="81" customFormat="1" ht="42.75" customHeight="1">
      <c r="A24" s="229">
        <v>20</v>
      </c>
      <c r="B24" s="50">
        <v>21</v>
      </c>
      <c r="C24" s="50" t="s">
        <v>948</v>
      </c>
      <c r="D24" s="54">
        <v>45000</v>
      </c>
      <c r="E24" s="290">
        <v>0</v>
      </c>
      <c r="F24" s="54">
        <v>45000</v>
      </c>
      <c r="G24" s="291">
        <f t="shared" si="1"/>
        <v>45000</v>
      </c>
      <c r="H24" s="290">
        <v>0</v>
      </c>
      <c r="I24" s="54">
        <v>45000</v>
      </c>
      <c r="J24" s="290">
        <v>0</v>
      </c>
      <c r="K24" s="290">
        <v>0</v>
      </c>
      <c r="L24" s="54">
        <f t="shared" si="2"/>
        <v>0</v>
      </c>
      <c r="M24" s="50"/>
    </row>
    <row r="25" spans="1:13" s="233" customFormat="1" ht="42.75" customHeight="1">
      <c r="A25" s="230">
        <v>21</v>
      </c>
      <c r="B25" s="220">
        <v>22</v>
      </c>
      <c r="C25" s="220" t="s">
        <v>960</v>
      </c>
      <c r="D25" s="208">
        <v>219578787.75</v>
      </c>
      <c r="E25" s="208">
        <v>219578787.75</v>
      </c>
      <c r="F25" s="208">
        <v>0</v>
      </c>
      <c r="G25" s="232">
        <f t="shared" si="1"/>
        <v>0</v>
      </c>
      <c r="H25" s="290">
        <v>0</v>
      </c>
      <c r="I25" s="208">
        <v>0</v>
      </c>
      <c r="J25" s="290">
        <v>0</v>
      </c>
      <c r="K25" s="208">
        <v>0</v>
      </c>
      <c r="L25" s="208">
        <f aca="true" t="shared" si="3" ref="L25:L30">D25-G25</f>
        <v>219578787.75</v>
      </c>
      <c r="M25" s="220"/>
    </row>
    <row r="26" spans="1:13" s="81" customFormat="1" ht="42.75" customHeight="1">
      <c r="A26" s="229">
        <v>22</v>
      </c>
      <c r="B26" s="131">
        <v>23</v>
      </c>
      <c r="C26" s="131" t="s">
        <v>975</v>
      </c>
      <c r="D26" s="136">
        <v>13651</v>
      </c>
      <c r="E26" s="136">
        <v>0</v>
      </c>
      <c r="F26" s="136">
        <v>13651</v>
      </c>
      <c r="G26" s="137">
        <f t="shared" si="1"/>
        <v>13651</v>
      </c>
      <c r="H26" s="290">
        <v>0</v>
      </c>
      <c r="I26" s="136">
        <v>13651</v>
      </c>
      <c r="J26" s="290">
        <v>0</v>
      </c>
      <c r="K26" s="136">
        <v>0</v>
      </c>
      <c r="L26" s="54">
        <f t="shared" si="3"/>
        <v>0</v>
      </c>
      <c r="M26" s="50"/>
    </row>
    <row r="27" spans="1:13" s="233" customFormat="1" ht="42.75" customHeight="1">
      <c r="A27" s="230">
        <v>23</v>
      </c>
      <c r="B27" s="220">
        <v>24</v>
      </c>
      <c r="C27" s="220" t="s">
        <v>1004</v>
      </c>
      <c r="D27" s="208">
        <v>49229107.27</v>
      </c>
      <c r="E27" s="208">
        <v>49229107.27</v>
      </c>
      <c r="F27" s="208">
        <v>0</v>
      </c>
      <c r="G27" s="232">
        <f t="shared" si="1"/>
        <v>0</v>
      </c>
      <c r="H27" s="290">
        <v>0</v>
      </c>
      <c r="I27" s="208">
        <v>0</v>
      </c>
      <c r="J27" s="290">
        <v>0</v>
      </c>
      <c r="K27" s="208">
        <v>0</v>
      </c>
      <c r="L27" s="208">
        <f t="shared" si="3"/>
        <v>49229107.27</v>
      </c>
      <c r="M27" s="220"/>
    </row>
    <row r="28" spans="1:13" s="233" customFormat="1" ht="42.75" customHeight="1">
      <c r="A28" s="229">
        <v>24</v>
      </c>
      <c r="B28" s="220">
        <v>25</v>
      </c>
      <c r="C28" s="220" t="s">
        <v>1005</v>
      </c>
      <c r="D28" s="208">
        <v>71007578.23</v>
      </c>
      <c r="E28" s="208">
        <v>71007578.23</v>
      </c>
      <c r="F28" s="208">
        <v>0</v>
      </c>
      <c r="G28" s="232">
        <f t="shared" si="1"/>
        <v>0</v>
      </c>
      <c r="H28" s="290">
        <v>0</v>
      </c>
      <c r="I28" s="208">
        <v>0</v>
      </c>
      <c r="J28" s="290">
        <v>0</v>
      </c>
      <c r="K28" s="208">
        <v>0</v>
      </c>
      <c r="L28" s="208">
        <f t="shared" si="3"/>
        <v>71007578.23</v>
      </c>
      <c r="M28" s="220"/>
    </row>
    <row r="29" spans="1:13" s="319" customFormat="1" ht="42.75" customHeight="1">
      <c r="A29" s="12">
        <v>25</v>
      </c>
      <c r="B29" s="318" t="s">
        <v>1321</v>
      </c>
      <c r="C29" s="131" t="s">
        <v>1300</v>
      </c>
      <c r="D29" s="136">
        <v>105384</v>
      </c>
      <c r="E29" s="137">
        <v>0</v>
      </c>
      <c r="F29" s="136">
        <v>105384</v>
      </c>
      <c r="G29" s="137">
        <v>105384</v>
      </c>
      <c r="H29" s="137">
        <v>0</v>
      </c>
      <c r="I29" s="136">
        <v>105384</v>
      </c>
      <c r="J29" s="137">
        <v>0</v>
      </c>
      <c r="K29" s="136">
        <v>0</v>
      </c>
      <c r="L29" s="136">
        <f t="shared" si="3"/>
        <v>0</v>
      </c>
      <c r="M29" s="131" t="s">
        <v>1320</v>
      </c>
    </row>
    <row r="30" spans="1:13" s="233" customFormat="1" ht="42.75" customHeight="1">
      <c r="A30" s="229">
        <v>26</v>
      </c>
      <c r="B30" s="241" t="s">
        <v>1322</v>
      </c>
      <c r="C30" s="220" t="s">
        <v>1323</v>
      </c>
      <c r="D30" s="208">
        <v>1989638</v>
      </c>
      <c r="E30" s="290">
        <v>0</v>
      </c>
      <c r="F30" s="208">
        <v>1989638</v>
      </c>
      <c r="G30" s="232">
        <v>0</v>
      </c>
      <c r="H30" s="290">
        <v>0</v>
      </c>
      <c r="I30" s="208">
        <v>0</v>
      </c>
      <c r="J30" s="290">
        <v>0</v>
      </c>
      <c r="K30" s="208">
        <v>0</v>
      </c>
      <c r="L30" s="208">
        <f t="shared" si="3"/>
        <v>1989638</v>
      </c>
      <c r="M30" s="220" t="s">
        <v>1320</v>
      </c>
    </row>
    <row r="31" spans="1:13" s="82" customFormat="1" ht="42.75" customHeight="1">
      <c r="A31" s="83">
        <v>26</v>
      </c>
      <c r="B31" s="475" t="s">
        <v>1034</v>
      </c>
      <c r="C31" s="476"/>
      <c r="D31" s="86">
        <f>SUM(D5:D30)</f>
        <v>364281165.07</v>
      </c>
      <c r="E31" s="86">
        <f aca="true" t="shared" si="4" ref="E31:L31">SUM(E5:E30)</f>
        <v>339815473.25</v>
      </c>
      <c r="F31" s="86">
        <f t="shared" si="4"/>
        <v>24465691.82</v>
      </c>
      <c r="G31" s="86">
        <f t="shared" si="4"/>
        <v>11945265.04</v>
      </c>
      <c r="H31" s="86">
        <f t="shared" si="4"/>
        <v>0</v>
      </c>
      <c r="I31" s="86">
        <f t="shared" si="4"/>
        <v>11945265.04</v>
      </c>
      <c r="J31" s="86">
        <f t="shared" si="4"/>
        <v>0</v>
      </c>
      <c r="K31" s="86">
        <f t="shared" si="4"/>
        <v>5162677</v>
      </c>
      <c r="L31" s="86">
        <f t="shared" si="4"/>
        <v>347173223.03000003</v>
      </c>
      <c r="M31" s="83"/>
    </row>
  </sheetData>
  <sheetProtection/>
  <mergeCells count="11">
    <mergeCell ref="A3:A4"/>
    <mergeCell ref="C3:C4"/>
    <mergeCell ref="M3:M4"/>
    <mergeCell ref="L3:L4"/>
    <mergeCell ref="A1:M1"/>
    <mergeCell ref="B31:C31"/>
    <mergeCell ref="B3:B4"/>
    <mergeCell ref="A2:M2"/>
    <mergeCell ref="D3:F3"/>
    <mergeCell ref="G3:I3"/>
    <mergeCell ref="J3:K3"/>
  </mergeCells>
  <printOptions/>
  <pageMargins left="0.62" right="0.71" top="0.75" bottom="0.75" header="0.31" footer="0.31"/>
  <pageSetup fitToHeight="0" fitToWidth="1" horizontalDpi="600" verticalDpi="600" orientation="landscape" paperSize="9" scale="4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5" sqref="A35"/>
    </sheetView>
  </sheetViews>
  <sheetFormatPr defaultColWidth="8.8515625" defaultRowHeight="15"/>
  <cols>
    <col min="1" max="1" width="7.421875" style="181" customWidth="1"/>
    <col min="2" max="2" width="6.8515625" style="181" customWidth="1"/>
    <col min="3" max="3" width="29.7109375" style="200" customWidth="1"/>
    <col min="4" max="6" width="15.00390625" style="182" customWidth="1"/>
    <col min="7" max="7" width="19.00390625" style="180" bestFit="1" customWidth="1"/>
    <col min="8" max="8" width="16.8515625" style="180" bestFit="1" customWidth="1"/>
    <col min="9" max="10" width="15.00390625" style="183" customWidth="1"/>
    <col min="11" max="11" width="16.421875" style="183" customWidth="1"/>
    <col min="12" max="12" width="26.28125" style="180" customWidth="1"/>
    <col min="13" max="16384" width="8.8515625" style="180" customWidth="1"/>
  </cols>
  <sheetData>
    <row r="1" spans="1:12" s="146" customFormat="1" ht="39.75" customHeight="1">
      <c r="A1" s="426" t="s">
        <v>1560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s="146" customFormat="1" ht="39.75" customHeight="1">
      <c r="A2" s="426" t="s">
        <v>1561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1:12" s="146" customFormat="1" ht="39" customHeight="1">
      <c r="A3" s="162" t="s">
        <v>1296</v>
      </c>
      <c r="B3" s="46" t="s">
        <v>1036</v>
      </c>
      <c r="C3" s="185" t="s">
        <v>1</v>
      </c>
      <c r="D3" s="46" t="s">
        <v>1037</v>
      </c>
      <c r="E3" s="46" t="s">
        <v>1421</v>
      </c>
      <c r="F3" s="46" t="s">
        <v>1418</v>
      </c>
      <c r="G3" s="161" t="s">
        <v>1301</v>
      </c>
      <c r="H3" s="161" t="s">
        <v>1302</v>
      </c>
      <c r="I3" s="162" t="s">
        <v>1367</v>
      </c>
      <c r="J3" s="162" t="s">
        <v>1366</v>
      </c>
      <c r="K3" s="161" t="s">
        <v>1303</v>
      </c>
      <c r="L3" s="157" t="s">
        <v>1025</v>
      </c>
    </row>
    <row r="4" spans="1:12" s="146" customFormat="1" ht="39" customHeight="1">
      <c r="A4" s="19">
        <v>1</v>
      </c>
      <c r="B4" s="163"/>
      <c r="C4" s="186" t="s">
        <v>1026</v>
      </c>
      <c r="D4" s="528" t="s">
        <v>1448</v>
      </c>
      <c r="E4" s="248" t="s">
        <v>1465</v>
      </c>
      <c r="F4" s="347" t="s">
        <v>1461</v>
      </c>
      <c r="G4" s="523">
        <v>1018990</v>
      </c>
      <c r="H4" s="519"/>
      <c r="I4" s="523">
        <v>1018990</v>
      </c>
      <c r="J4" s="314"/>
      <c r="K4" s="314"/>
      <c r="L4" s="327"/>
    </row>
    <row r="5" spans="1:12" s="146" customFormat="1" ht="39" customHeight="1">
      <c r="A5" s="19">
        <v>2</v>
      </c>
      <c r="B5" s="163"/>
      <c r="C5" s="187" t="s">
        <v>1039</v>
      </c>
      <c r="D5" s="165" t="s">
        <v>1289</v>
      </c>
      <c r="E5" s="328" t="s">
        <v>1422</v>
      </c>
      <c r="F5" s="328" t="s">
        <v>1482</v>
      </c>
      <c r="G5" s="529">
        <v>873360</v>
      </c>
      <c r="H5" s="529"/>
      <c r="I5" s="530">
        <f aca="true" t="shared" si="0" ref="I5:I18">G5</f>
        <v>873360</v>
      </c>
      <c r="J5" s="313"/>
      <c r="K5" s="313"/>
      <c r="L5" s="164"/>
    </row>
    <row r="6" spans="1:12" s="146" customFormat="1" ht="39" customHeight="1">
      <c r="A6" s="19">
        <v>3</v>
      </c>
      <c r="B6" s="163"/>
      <c r="C6" s="188" t="s">
        <v>1041</v>
      </c>
      <c r="D6" s="166" t="s">
        <v>1288</v>
      </c>
      <c r="E6" s="166" t="s">
        <v>1423</v>
      </c>
      <c r="F6" s="166" t="s">
        <v>1422</v>
      </c>
      <c r="G6" s="529">
        <v>568580</v>
      </c>
      <c r="H6" s="529"/>
      <c r="I6" s="530">
        <f t="shared" si="0"/>
        <v>568580</v>
      </c>
      <c r="J6" s="313"/>
      <c r="K6" s="313"/>
      <c r="L6" s="164"/>
    </row>
    <row r="7" spans="1:12" s="169" customFormat="1" ht="39" customHeight="1">
      <c r="A7" s="19">
        <v>4</v>
      </c>
      <c r="B7" s="167"/>
      <c r="C7" s="189" t="s">
        <v>1038</v>
      </c>
      <c r="D7" s="168" t="s">
        <v>1287</v>
      </c>
      <c r="E7" s="329" t="s">
        <v>1424</v>
      </c>
      <c r="F7" s="328" t="s">
        <v>1483</v>
      </c>
      <c r="G7" s="531">
        <v>652380</v>
      </c>
      <c r="H7" s="531"/>
      <c r="I7" s="530">
        <f t="shared" si="0"/>
        <v>652380</v>
      </c>
      <c r="J7" s="313"/>
      <c r="K7" s="313"/>
      <c r="L7" s="164"/>
    </row>
    <row r="8" spans="1:12" s="169" customFormat="1" ht="39" customHeight="1">
      <c r="A8" s="19">
        <v>5</v>
      </c>
      <c r="B8" s="167"/>
      <c r="C8" s="190" t="s">
        <v>1042</v>
      </c>
      <c r="D8" s="170" t="s">
        <v>1286</v>
      </c>
      <c r="E8" s="170" t="s">
        <v>1425</v>
      </c>
      <c r="F8" s="166" t="s">
        <v>1484</v>
      </c>
      <c r="G8" s="531">
        <v>640000</v>
      </c>
      <c r="H8" s="531"/>
      <c r="I8" s="530">
        <f t="shared" si="0"/>
        <v>640000</v>
      </c>
      <c r="J8" s="313"/>
      <c r="K8" s="313"/>
      <c r="L8" s="164"/>
    </row>
    <row r="9" spans="1:12" s="169" customFormat="1" ht="39" customHeight="1">
      <c r="A9" s="19">
        <v>6</v>
      </c>
      <c r="B9" s="167"/>
      <c r="C9" s="191" t="s">
        <v>1043</v>
      </c>
      <c r="D9" s="171" t="s">
        <v>1285</v>
      </c>
      <c r="E9" s="330" t="s">
        <v>1426</v>
      </c>
      <c r="F9" s="328" t="s">
        <v>1485</v>
      </c>
      <c r="G9" s="531">
        <v>560980</v>
      </c>
      <c r="H9" s="531"/>
      <c r="I9" s="530">
        <f t="shared" si="0"/>
        <v>560980</v>
      </c>
      <c r="J9" s="313"/>
      <c r="K9" s="313"/>
      <c r="L9" s="164"/>
    </row>
    <row r="10" spans="1:12" s="169" customFormat="1" ht="39" customHeight="1">
      <c r="A10" s="19">
        <v>7</v>
      </c>
      <c r="B10" s="167"/>
      <c r="C10" s="192" t="s">
        <v>1047</v>
      </c>
      <c r="D10" s="172" t="s">
        <v>1284</v>
      </c>
      <c r="E10" s="172" t="s">
        <v>1422</v>
      </c>
      <c r="F10" s="166" t="s">
        <v>1486</v>
      </c>
      <c r="G10" s="531">
        <v>706344</v>
      </c>
      <c r="H10" s="531"/>
      <c r="I10" s="530">
        <f t="shared" si="0"/>
        <v>706344</v>
      </c>
      <c r="J10" s="313"/>
      <c r="K10" s="313"/>
      <c r="L10" s="164"/>
    </row>
    <row r="11" spans="1:12" s="146" customFormat="1" ht="39" customHeight="1">
      <c r="A11" s="19">
        <v>8</v>
      </c>
      <c r="B11" s="163"/>
      <c r="C11" s="193" t="s">
        <v>1044</v>
      </c>
      <c r="D11" s="173" t="s">
        <v>1283</v>
      </c>
      <c r="E11" s="331" t="s">
        <v>1422</v>
      </c>
      <c r="F11" s="328" t="s">
        <v>1487</v>
      </c>
      <c r="G11" s="529">
        <v>715638</v>
      </c>
      <c r="H11" s="529"/>
      <c r="I11" s="530">
        <f t="shared" si="0"/>
        <v>715638</v>
      </c>
      <c r="J11" s="313"/>
      <c r="K11" s="313"/>
      <c r="L11" s="164"/>
    </row>
    <row r="12" spans="1:12" s="146" customFormat="1" ht="39" customHeight="1">
      <c r="A12" s="19">
        <v>9</v>
      </c>
      <c r="B12" s="163"/>
      <c r="C12" s="194" t="s">
        <v>1045</v>
      </c>
      <c r="D12" s="174" t="s">
        <v>1282</v>
      </c>
      <c r="E12" s="174" t="s">
        <v>1422</v>
      </c>
      <c r="F12" s="166" t="s">
        <v>1488</v>
      </c>
      <c r="G12" s="529">
        <v>620000</v>
      </c>
      <c r="H12" s="529"/>
      <c r="I12" s="530">
        <f t="shared" si="0"/>
        <v>620000</v>
      </c>
      <c r="J12" s="313"/>
      <c r="K12" s="313"/>
      <c r="L12" s="164"/>
    </row>
    <row r="13" spans="1:12" s="146" customFormat="1" ht="39" customHeight="1">
      <c r="A13" s="19">
        <v>10</v>
      </c>
      <c r="B13" s="163"/>
      <c r="C13" s="195" t="s">
        <v>1046</v>
      </c>
      <c r="D13" s="175" t="s">
        <v>1281</v>
      </c>
      <c r="E13" s="332" t="s">
        <v>1426</v>
      </c>
      <c r="F13" s="328" t="s">
        <v>1489</v>
      </c>
      <c r="G13" s="529">
        <v>527865</v>
      </c>
      <c r="H13" s="529"/>
      <c r="I13" s="530">
        <f t="shared" si="0"/>
        <v>527865</v>
      </c>
      <c r="J13" s="313"/>
      <c r="K13" s="313"/>
      <c r="L13" s="164"/>
    </row>
    <row r="14" spans="1:12" s="146" customFormat="1" ht="39" customHeight="1">
      <c r="A14" s="19">
        <v>11</v>
      </c>
      <c r="B14" s="163"/>
      <c r="C14" s="196" t="s">
        <v>1048</v>
      </c>
      <c r="D14" s="176" t="s">
        <v>1280</v>
      </c>
      <c r="E14" s="176" t="s">
        <v>1427</v>
      </c>
      <c r="F14" s="166" t="s">
        <v>1490</v>
      </c>
      <c r="G14" s="529">
        <v>578136</v>
      </c>
      <c r="H14" s="529"/>
      <c r="I14" s="530">
        <f t="shared" si="0"/>
        <v>578136</v>
      </c>
      <c r="J14" s="313"/>
      <c r="K14" s="313"/>
      <c r="L14" s="164"/>
    </row>
    <row r="15" spans="1:12" s="146" customFormat="1" ht="39" customHeight="1">
      <c r="A15" s="19">
        <v>12</v>
      </c>
      <c r="B15" s="163"/>
      <c r="C15" s="197" t="s">
        <v>1049</v>
      </c>
      <c r="D15" s="177" t="s">
        <v>1279</v>
      </c>
      <c r="E15" s="333" t="s">
        <v>1428</v>
      </c>
      <c r="F15" s="328" t="s">
        <v>1491</v>
      </c>
      <c r="G15" s="529">
        <v>505000</v>
      </c>
      <c r="H15" s="529"/>
      <c r="I15" s="530">
        <f t="shared" si="0"/>
        <v>505000</v>
      </c>
      <c r="J15" s="313"/>
      <c r="K15" s="313"/>
      <c r="L15" s="164"/>
    </row>
    <row r="16" spans="1:12" s="146" customFormat="1" ht="39" customHeight="1">
      <c r="A16" s="19">
        <v>13</v>
      </c>
      <c r="B16" s="163"/>
      <c r="C16" s="198" t="s">
        <v>1050</v>
      </c>
      <c r="D16" s="178" t="s">
        <v>1278</v>
      </c>
      <c r="E16" s="178" t="s">
        <v>1429</v>
      </c>
      <c r="F16" s="166" t="s">
        <v>1492</v>
      </c>
      <c r="G16" s="529">
        <v>559390</v>
      </c>
      <c r="H16" s="529"/>
      <c r="I16" s="530">
        <f t="shared" si="0"/>
        <v>559390</v>
      </c>
      <c r="J16" s="313"/>
      <c r="K16" s="313"/>
      <c r="L16" s="164"/>
    </row>
    <row r="17" spans="1:12" s="146" customFormat="1" ht="39" customHeight="1">
      <c r="A17" s="19">
        <v>14</v>
      </c>
      <c r="B17" s="163"/>
      <c r="C17" s="199" t="s">
        <v>1051</v>
      </c>
      <c r="D17" s="179" t="s">
        <v>1277</v>
      </c>
      <c r="E17" s="334" t="s">
        <v>1426</v>
      </c>
      <c r="F17" s="328" t="s">
        <v>1493</v>
      </c>
      <c r="G17" s="529">
        <v>493290</v>
      </c>
      <c r="H17" s="529"/>
      <c r="I17" s="530">
        <f t="shared" si="0"/>
        <v>493290</v>
      </c>
      <c r="J17" s="313"/>
      <c r="K17" s="313"/>
      <c r="L17" s="164"/>
    </row>
    <row r="18" spans="1:12" s="146" customFormat="1" ht="39" customHeight="1">
      <c r="A18" s="19">
        <v>15</v>
      </c>
      <c r="B18" s="246"/>
      <c r="C18" s="247" t="s">
        <v>1052</v>
      </c>
      <c r="D18" s="248" t="s">
        <v>1276</v>
      </c>
      <c r="E18" s="248" t="s">
        <v>1422</v>
      </c>
      <c r="F18" s="166" t="s">
        <v>1494</v>
      </c>
      <c r="G18" s="532">
        <v>950976</v>
      </c>
      <c r="H18" s="532"/>
      <c r="I18" s="533">
        <f t="shared" si="0"/>
        <v>950976</v>
      </c>
      <c r="J18" s="314"/>
      <c r="K18" s="314"/>
      <c r="L18" s="249"/>
    </row>
    <row r="19" spans="1:12" s="146" customFormat="1" ht="39" customHeight="1">
      <c r="A19" s="19">
        <v>16</v>
      </c>
      <c r="B19" s="246"/>
      <c r="C19" s="247" t="s">
        <v>1417</v>
      </c>
      <c r="D19" s="283" t="s">
        <v>1416</v>
      </c>
      <c r="E19" s="248" t="s">
        <v>1430</v>
      </c>
      <c r="F19" s="328" t="s">
        <v>1495</v>
      </c>
      <c r="G19" s="532">
        <v>685932</v>
      </c>
      <c r="H19" s="532"/>
      <c r="I19" s="534">
        <v>685932</v>
      </c>
      <c r="J19" s="314"/>
      <c r="K19" s="314"/>
      <c r="L19" s="249"/>
    </row>
    <row r="20" spans="1:12" s="518" customFormat="1" ht="39" customHeight="1">
      <c r="A20" s="477">
        <v>17</v>
      </c>
      <c r="B20" s="477"/>
      <c r="C20" s="521" t="s">
        <v>1470</v>
      </c>
      <c r="D20" s="522" t="s">
        <v>1445</v>
      </c>
      <c r="E20" s="248" t="s">
        <v>1462</v>
      </c>
      <c r="F20" s="166" t="s">
        <v>1496</v>
      </c>
      <c r="G20" s="523">
        <v>328342</v>
      </c>
      <c r="H20" s="523"/>
      <c r="I20" s="523">
        <v>328342</v>
      </c>
      <c r="J20" s="517"/>
      <c r="K20" s="517"/>
      <c r="L20" s="249"/>
    </row>
    <row r="21" spans="1:12" s="518" customFormat="1" ht="39" customHeight="1">
      <c r="A21" s="478"/>
      <c r="B21" s="478"/>
      <c r="C21" s="524"/>
      <c r="D21" s="522" t="s">
        <v>1447</v>
      </c>
      <c r="E21" s="248" t="s">
        <v>1422</v>
      </c>
      <c r="F21" s="328" t="s">
        <v>1497</v>
      </c>
      <c r="G21" s="523">
        <v>787933</v>
      </c>
      <c r="H21" s="523"/>
      <c r="I21" s="523">
        <v>787933</v>
      </c>
      <c r="J21" s="517"/>
      <c r="K21" s="517"/>
      <c r="L21" s="249"/>
    </row>
    <row r="22" spans="1:12" s="518" customFormat="1" ht="39" customHeight="1">
      <c r="A22" s="19">
        <v>18</v>
      </c>
      <c r="B22" s="395"/>
      <c r="C22" s="525" t="s">
        <v>1471</v>
      </c>
      <c r="D22" s="522" t="s">
        <v>1446</v>
      </c>
      <c r="E22" s="248" t="s">
        <v>1463</v>
      </c>
      <c r="F22" s="166" t="s">
        <v>1498</v>
      </c>
      <c r="G22" s="523">
        <v>348737</v>
      </c>
      <c r="H22" s="519"/>
      <c r="I22" s="523">
        <v>348737</v>
      </c>
      <c r="J22" s="517"/>
      <c r="K22" s="517"/>
      <c r="L22" s="249"/>
    </row>
    <row r="23" spans="1:12" s="518" customFormat="1" ht="39" customHeight="1">
      <c r="A23" s="19">
        <v>19</v>
      </c>
      <c r="B23" s="395"/>
      <c r="C23" s="525" t="s">
        <v>1472</v>
      </c>
      <c r="D23" s="526" t="s">
        <v>1449</v>
      </c>
      <c r="E23" s="248" t="s">
        <v>1464</v>
      </c>
      <c r="F23" s="166" t="s">
        <v>1499</v>
      </c>
      <c r="G23" s="523">
        <v>1040000</v>
      </c>
      <c r="H23" s="519"/>
      <c r="I23" s="523">
        <v>1040000</v>
      </c>
      <c r="J23" s="517"/>
      <c r="K23" s="517"/>
      <c r="L23" s="249"/>
    </row>
    <row r="24" spans="1:12" s="518" customFormat="1" ht="39" customHeight="1">
      <c r="A24" s="19">
        <v>20</v>
      </c>
      <c r="B24" s="395"/>
      <c r="C24" s="525" t="s">
        <v>1473</v>
      </c>
      <c r="D24" s="522" t="s">
        <v>1450</v>
      </c>
      <c r="E24" s="248" t="s">
        <v>1466</v>
      </c>
      <c r="F24" s="328" t="s">
        <v>1500</v>
      </c>
      <c r="G24" s="523">
        <v>917578</v>
      </c>
      <c r="H24" s="519"/>
      <c r="I24" s="523">
        <v>917578</v>
      </c>
      <c r="J24" s="517"/>
      <c r="K24" s="517"/>
      <c r="L24" s="249"/>
    </row>
    <row r="25" spans="1:12" s="518" customFormat="1" ht="39" customHeight="1">
      <c r="A25" s="477">
        <v>21</v>
      </c>
      <c r="B25" s="477"/>
      <c r="C25" s="521" t="s">
        <v>1474</v>
      </c>
      <c r="D25" s="522" t="s">
        <v>1451</v>
      </c>
      <c r="E25" s="248" t="s">
        <v>1467</v>
      </c>
      <c r="F25" s="166" t="s">
        <v>1501</v>
      </c>
      <c r="G25" s="523">
        <v>2019124</v>
      </c>
      <c r="H25" s="519"/>
      <c r="I25" s="523">
        <v>2019124</v>
      </c>
      <c r="J25" s="517"/>
      <c r="K25" s="520"/>
      <c r="L25" s="249"/>
    </row>
    <row r="26" spans="1:12" s="518" customFormat="1" ht="39" customHeight="1">
      <c r="A26" s="479"/>
      <c r="B26" s="479"/>
      <c r="C26" s="527"/>
      <c r="D26" s="522" t="s">
        <v>1452</v>
      </c>
      <c r="E26" s="248" t="s">
        <v>1468</v>
      </c>
      <c r="F26" s="166" t="s">
        <v>1477</v>
      </c>
      <c r="G26" s="523">
        <v>2063018</v>
      </c>
      <c r="H26" s="519"/>
      <c r="I26" s="523">
        <v>2063018</v>
      </c>
      <c r="J26" s="517"/>
      <c r="K26" s="520"/>
      <c r="L26" s="249"/>
    </row>
    <row r="27" spans="1:12" s="518" customFormat="1" ht="39" customHeight="1">
      <c r="A27" s="478"/>
      <c r="B27" s="478"/>
      <c r="C27" s="524"/>
      <c r="D27" s="522" t="s">
        <v>1454</v>
      </c>
      <c r="E27" s="248" t="s">
        <v>1464</v>
      </c>
      <c r="F27" s="328" t="s">
        <v>1502</v>
      </c>
      <c r="G27" s="523">
        <v>1824665</v>
      </c>
      <c r="H27" s="519"/>
      <c r="I27" s="523">
        <v>1824665</v>
      </c>
      <c r="J27" s="517"/>
      <c r="K27" s="520"/>
      <c r="L27" s="249"/>
    </row>
    <row r="28" spans="1:12" s="518" customFormat="1" ht="39" customHeight="1">
      <c r="A28" s="477">
        <v>22</v>
      </c>
      <c r="B28" s="477"/>
      <c r="C28" s="521" t="s">
        <v>853</v>
      </c>
      <c r="D28" s="522" t="s">
        <v>1453</v>
      </c>
      <c r="E28" s="248" t="s">
        <v>1464</v>
      </c>
      <c r="F28" s="166" t="s">
        <v>1478</v>
      </c>
      <c r="G28" s="523">
        <v>1805458</v>
      </c>
      <c r="H28" s="519"/>
      <c r="I28" s="523">
        <v>1805458</v>
      </c>
      <c r="J28" s="517"/>
      <c r="K28" s="517"/>
      <c r="L28" s="249"/>
    </row>
    <row r="29" spans="1:12" s="518" customFormat="1" ht="39" customHeight="1">
      <c r="A29" s="478"/>
      <c r="B29" s="478"/>
      <c r="C29" s="524"/>
      <c r="D29" s="522" t="s">
        <v>1455</v>
      </c>
      <c r="E29" s="248" t="s">
        <v>1464</v>
      </c>
      <c r="F29" s="166" t="s">
        <v>1503</v>
      </c>
      <c r="G29" s="523">
        <v>1857535</v>
      </c>
      <c r="H29" s="519"/>
      <c r="I29" s="523">
        <v>1857535</v>
      </c>
      <c r="J29" s="517"/>
      <c r="K29" s="517"/>
      <c r="L29" s="249"/>
    </row>
    <row r="30" spans="1:12" s="518" customFormat="1" ht="39" customHeight="1">
      <c r="A30" s="19">
        <v>23</v>
      </c>
      <c r="B30" s="395"/>
      <c r="C30" s="525" t="s">
        <v>1475</v>
      </c>
      <c r="D30" s="522" t="s">
        <v>1456</v>
      </c>
      <c r="E30" s="248" t="s">
        <v>1419</v>
      </c>
      <c r="F30" s="328" t="s">
        <v>1479</v>
      </c>
      <c r="G30" s="523">
        <v>571805</v>
      </c>
      <c r="H30" s="519"/>
      <c r="I30" s="523">
        <v>571805</v>
      </c>
      <c r="J30" s="517"/>
      <c r="K30" s="517"/>
      <c r="L30" s="249"/>
    </row>
    <row r="31" spans="1:12" s="518" customFormat="1" ht="39" customHeight="1">
      <c r="A31" s="19">
        <v>24</v>
      </c>
      <c r="B31" s="395"/>
      <c r="C31" s="525" t="s">
        <v>1476</v>
      </c>
      <c r="D31" s="522" t="s">
        <v>1457</v>
      </c>
      <c r="E31" s="248" t="s">
        <v>1469</v>
      </c>
      <c r="F31" s="166" t="s">
        <v>1480</v>
      </c>
      <c r="G31" s="523">
        <v>769984</v>
      </c>
      <c r="H31" s="519"/>
      <c r="I31" s="523">
        <v>769984</v>
      </c>
      <c r="J31" s="517"/>
      <c r="K31" s="517"/>
      <c r="L31" s="249"/>
    </row>
    <row r="32" spans="1:12" s="518" customFormat="1" ht="39" customHeight="1">
      <c r="A32" s="563">
        <v>24</v>
      </c>
      <c r="B32" s="535"/>
      <c r="C32" s="564" t="s">
        <v>1394</v>
      </c>
      <c r="D32" s="536"/>
      <c r="E32" s="537"/>
      <c r="F32" s="537" t="s">
        <v>1481</v>
      </c>
      <c r="G32" s="538">
        <f>SUM(G4:G31)</f>
        <v>24991040</v>
      </c>
      <c r="H32" s="538">
        <f>SUM(H4:H31)</f>
        <v>0</v>
      </c>
      <c r="I32" s="538">
        <f>SUM(I4:I31)</f>
        <v>24991040</v>
      </c>
      <c r="J32" s="538"/>
      <c r="K32" s="538"/>
      <c r="L32" s="539"/>
    </row>
    <row r="33" spans="1:12" s="146" customFormat="1" ht="39" customHeight="1">
      <c r="A33" s="540" t="s">
        <v>1562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2"/>
    </row>
    <row r="34" spans="1:12" s="146" customFormat="1" ht="39" customHeight="1">
      <c r="A34" s="540" t="s">
        <v>1563</v>
      </c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2"/>
    </row>
    <row r="35" spans="1:12" s="146" customFormat="1" ht="39" customHeight="1">
      <c r="A35" s="560">
        <v>1</v>
      </c>
      <c r="B35" s="543"/>
      <c r="C35" s="544" t="s">
        <v>1432</v>
      </c>
      <c r="D35" s="545"/>
      <c r="E35" s="545"/>
      <c r="F35" s="545"/>
      <c r="G35" s="530">
        <v>10000000</v>
      </c>
      <c r="H35" s="529"/>
      <c r="I35" s="530">
        <v>10000000</v>
      </c>
      <c r="J35" s="530"/>
      <c r="K35" s="530"/>
      <c r="L35" s="546"/>
    </row>
    <row r="36" spans="1:12" s="146" customFormat="1" ht="39" customHeight="1">
      <c r="A36" s="561">
        <v>1</v>
      </c>
      <c r="B36" s="547"/>
      <c r="C36" s="565" t="s">
        <v>1394</v>
      </c>
      <c r="D36" s="548"/>
      <c r="E36" s="548"/>
      <c r="F36" s="548"/>
      <c r="G36" s="549">
        <f>SUM(G35)</f>
        <v>10000000</v>
      </c>
      <c r="H36" s="549">
        <f>SUM(H35)</f>
        <v>0</v>
      </c>
      <c r="I36" s="549">
        <f>SUM(I35)</f>
        <v>10000000</v>
      </c>
      <c r="J36" s="549"/>
      <c r="K36" s="549"/>
      <c r="L36" s="550"/>
    </row>
    <row r="37" spans="1:12" s="146" customFormat="1" ht="39" customHeight="1">
      <c r="A37" s="562">
        <f>A32+A36</f>
        <v>25</v>
      </c>
      <c r="B37" s="551"/>
      <c r="C37" s="551" t="s">
        <v>1294</v>
      </c>
      <c r="D37" s="552"/>
      <c r="E37" s="552"/>
      <c r="F37" s="552"/>
      <c r="G37" s="553">
        <f>G32+G36</f>
        <v>34991040</v>
      </c>
      <c r="H37" s="553">
        <f>H32+H36</f>
        <v>0</v>
      </c>
      <c r="I37" s="553">
        <f>I32+I36</f>
        <v>34991040</v>
      </c>
      <c r="J37" s="553">
        <f>J32+J36</f>
        <v>0</v>
      </c>
      <c r="K37" s="553">
        <f>K32+K36</f>
        <v>0</v>
      </c>
      <c r="L37" s="554"/>
    </row>
    <row r="38" spans="1:12" ht="39" customHeight="1">
      <c r="A38" s="555" t="s">
        <v>1295</v>
      </c>
      <c r="B38" s="555"/>
      <c r="C38" s="555"/>
      <c r="D38" s="556"/>
      <c r="E38" s="557"/>
      <c r="F38" s="557"/>
      <c r="G38" s="558">
        <f>G37+H37</f>
        <v>34991040</v>
      </c>
      <c r="H38" s="559"/>
      <c r="I38" s="559">
        <f>SUM(I37:K37)</f>
        <v>34991040</v>
      </c>
      <c r="J38" s="559"/>
      <c r="K38" s="559"/>
      <c r="L38" s="554"/>
    </row>
  </sheetData>
  <sheetProtection/>
  <mergeCells count="14">
    <mergeCell ref="A38:C38"/>
    <mergeCell ref="A1:L1"/>
    <mergeCell ref="A33:L33"/>
    <mergeCell ref="C20:C21"/>
    <mergeCell ref="A2:L2"/>
    <mergeCell ref="A34:L34"/>
    <mergeCell ref="A20:A21"/>
    <mergeCell ref="B20:B21"/>
    <mergeCell ref="C25:C27"/>
    <mergeCell ref="B25:B27"/>
    <mergeCell ref="A25:A27"/>
    <mergeCell ref="C28:C29"/>
    <mergeCell ref="B28:B29"/>
    <mergeCell ref="A28:A29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3" sqref="A13:A14"/>
    </sheetView>
  </sheetViews>
  <sheetFormatPr defaultColWidth="8.7109375" defaultRowHeight="15"/>
  <cols>
    <col min="1" max="1" width="9.00390625" style="0" bestFit="1" customWidth="1"/>
    <col min="2" max="2" width="10.7109375" style="0" customWidth="1"/>
    <col min="3" max="4" width="11.28125" style="0" customWidth="1"/>
    <col min="5" max="5" width="8.7109375" style="0" customWidth="1"/>
    <col min="6" max="6" width="14.28125" style="0" bestFit="1" customWidth="1"/>
    <col min="7" max="7" width="13.28125" style="0" bestFit="1" customWidth="1"/>
    <col min="8" max="8" width="16.00390625" style="0" bestFit="1" customWidth="1"/>
    <col min="9" max="9" width="14.28125" style="0" bestFit="1" customWidth="1"/>
    <col min="10" max="10" width="13.28125" style="0" bestFit="1" customWidth="1"/>
    <col min="11" max="11" width="14.28125" style="0" bestFit="1" customWidth="1"/>
    <col min="12" max="12" width="13.7109375" style="0" bestFit="1" customWidth="1"/>
    <col min="13" max="13" width="13.28125" style="0" customWidth="1"/>
    <col min="14" max="14" width="16.00390625" style="0" customWidth="1"/>
    <col min="15" max="15" width="11.7109375" style="0" customWidth="1"/>
    <col min="16" max="16" width="17.00390625" style="0" customWidth="1"/>
    <col min="17" max="17" width="15.140625" style="0" customWidth="1"/>
    <col min="18" max="18" width="8.7109375" style="0" customWidth="1"/>
    <col min="19" max="19" width="10.140625" style="0" customWidth="1"/>
    <col min="20" max="20" width="10.00390625" style="0" customWidth="1"/>
    <col min="21" max="21" width="12.7109375" style="0" bestFit="1" customWidth="1"/>
    <col min="22" max="22" width="11.7109375" style="0" bestFit="1" customWidth="1"/>
    <col min="23" max="23" width="12.421875" style="0" bestFit="1" customWidth="1"/>
    <col min="24" max="24" width="11.7109375" style="0" bestFit="1" customWidth="1"/>
    <col min="25" max="28" width="8.7109375" style="0" customWidth="1"/>
    <col min="29" max="30" width="13.421875" style="0" customWidth="1"/>
    <col min="31" max="35" width="8.7109375" style="0" customWidth="1"/>
    <col min="36" max="36" width="14.28125" style="0" customWidth="1"/>
  </cols>
  <sheetData>
    <row r="1" spans="1:33" ht="39" customHeight="1">
      <c r="A1" s="415" t="s">
        <v>1556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8"/>
    </row>
    <row r="2" spans="1:33" ht="39" customHeight="1">
      <c r="A2" s="415" t="s">
        <v>1557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</row>
    <row r="3" spans="1:13" s="243" customFormat="1" ht="33.75" customHeight="1">
      <c r="A3" s="480" t="s">
        <v>1324</v>
      </c>
      <c r="B3" s="397" t="s">
        <v>1325</v>
      </c>
      <c r="C3" s="397" t="s">
        <v>1</v>
      </c>
      <c r="D3" s="397" t="s">
        <v>2</v>
      </c>
      <c r="E3" s="398" t="s">
        <v>1507</v>
      </c>
      <c r="F3" s="489" t="s">
        <v>3</v>
      </c>
      <c r="G3" s="490"/>
      <c r="H3" s="490"/>
      <c r="I3" s="397" t="s">
        <v>1420</v>
      </c>
      <c r="J3" s="397"/>
      <c r="K3" s="397"/>
      <c r="L3" s="397" t="s">
        <v>5</v>
      </c>
      <c r="M3" s="398" t="s">
        <v>1414</v>
      </c>
    </row>
    <row r="4" spans="1:13" s="243" customFormat="1" ht="33.75" customHeight="1">
      <c r="A4" s="480"/>
      <c r="B4" s="397"/>
      <c r="C4" s="397"/>
      <c r="D4" s="397"/>
      <c r="E4" s="399"/>
      <c r="F4" s="242" t="s">
        <v>6</v>
      </c>
      <c r="G4" s="242" t="s">
        <v>1368</v>
      </c>
      <c r="H4" s="242" t="s">
        <v>1412</v>
      </c>
      <c r="I4" s="46" t="s">
        <v>6</v>
      </c>
      <c r="J4" s="46" t="s">
        <v>1326</v>
      </c>
      <c r="K4" s="46" t="s">
        <v>1327</v>
      </c>
      <c r="L4" s="397"/>
      <c r="M4" s="399"/>
    </row>
    <row r="5" spans="1:13" ht="33.75" customHeight="1">
      <c r="A5" s="363">
        <v>1</v>
      </c>
      <c r="B5" s="363">
        <v>512</v>
      </c>
      <c r="C5" s="363" t="s">
        <v>1328</v>
      </c>
      <c r="D5" s="355" t="s">
        <v>1329</v>
      </c>
      <c r="E5" s="355" t="s">
        <v>1508</v>
      </c>
      <c r="F5" s="356">
        <v>844000</v>
      </c>
      <c r="G5" s="356">
        <v>844000</v>
      </c>
      <c r="H5" s="356"/>
      <c r="I5" s="356">
        <v>844000</v>
      </c>
      <c r="J5" s="356">
        <v>844000</v>
      </c>
      <c r="K5" s="356">
        <v>0</v>
      </c>
      <c r="L5" s="356">
        <f>F5-I5</f>
        <v>0</v>
      </c>
      <c r="M5" s="566" t="s">
        <v>1539</v>
      </c>
    </row>
    <row r="6" spans="1:13" ht="33.75" customHeight="1">
      <c r="A6" s="363">
        <v>4</v>
      </c>
      <c r="B6" s="363">
        <v>515</v>
      </c>
      <c r="C6" s="363" t="s">
        <v>1330</v>
      </c>
      <c r="D6" s="355" t="s">
        <v>1331</v>
      </c>
      <c r="E6" s="355" t="s">
        <v>1508</v>
      </c>
      <c r="F6" s="356">
        <v>1600000</v>
      </c>
      <c r="G6" s="356">
        <v>1600000</v>
      </c>
      <c r="H6" s="356"/>
      <c r="I6" s="356">
        <v>750470</v>
      </c>
      <c r="J6" s="356">
        <v>750470</v>
      </c>
      <c r="K6" s="356">
        <v>0</v>
      </c>
      <c r="L6" s="356">
        <f>F6-I6</f>
        <v>849530</v>
      </c>
      <c r="M6" s="356"/>
    </row>
    <row r="7" spans="1:13" ht="33.75" customHeight="1">
      <c r="A7" s="363">
        <v>7</v>
      </c>
      <c r="B7" s="363">
        <v>518</v>
      </c>
      <c r="C7" s="363" t="s">
        <v>1040</v>
      </c>
      <c r="D7" s="355"/>
      <c r="E7" s="355" t="s">
        <v>1508</v>
      </c>
      <c r="F7" s="356">
        <v>571581</v>
      </c>
      <c r="G7" s="356">
        <v>571581</v>
      </c>
      <c r="H7" s="356"/>
      <c r="I7" s="356">
        <v>571581</v>
      </c>
      <c r="J7" s="356">
        <v>571581</v>
      </c>
      <c r="K7" s="356">
        <v>0</v>
      </c>
      <c r="L7" s="356">
        <f>F7-I7</f>
        <v>0</v>
      </c>
      <c r="M7" s="356"/>
    </row>
    <row r="8" spans="1:13" ht="33.75" customHeight="1">
      <c r="A8" s="363">
        <v>8</v>
      </c>
      <c r="B8" s="363">
        <v>519</v>
      </c>
      <c r="C8" s="363" t="s">
        <v>1332</v>
      </c>
      <c r="D8" s="355" t="s">
        <v>1333</v>
      </c>
      <c r="E8" s="355" t="s">
        <v>1508</v>
      </c>
      <c r="F8" s="356">
        <v>587650</v>
      </c>
      <c r="G8" s="356">
        <v>587650</v>
      </c>
      <c r="H8" s="356"/>
      <c r="I8" s="356">
        <v>587650</v>
      </c>
      <c r="J8" s="356">
        <v>587650</v>
      </c>
      <c r="K8" s="356">
        <v>0</v>
      </c>
      <c r="L8" s="356">
        <f>F8-I8</f>
        <v>0</v>
      </c>
      <c r="M8" s="356"/>
    </row>
    <row r="9" spans="1:13" ht="33.75" customHeight="1">
      <c r="A9" s="363">
        <v>9</v>
      </c>
      <c r="B9" s="363">
        <v>520</v>
      </c>
      <c r="C9" s="363" t="s">
        <v>1334</v>
      </c>
      <c r="D9" s="355"/>
      <c r="E9" s="355" t="s">
        <v>1508</v>
      </c>
      <c r="F9" s="356">
        <v>1777707</v>
      </c>
      <c r="G9" s="356">
        <v>1777707</v>
      </c>
      <c r="H9" s="356"/>
      <c r="I9" s="356">
        <v>1740771</v>
      </c>
      <c r="J9" s="356">
        <v>1740771</v>
      </c>
      <c r="K9" s="356">
        <v>0</v>
      </c>
      <c r="L9" s="356">
        <f>F9-I9</f>
        <v>36936</v>
      </c>
      <c r="M9" s="356"/>
    </row>
    <row r="10" spans="1:13" ht="33.75" customHeight="1">
      <c r="A10" s="362">
        <v>5</v>
      </c>
      <c r="B10" s="358" t="s">
        <v>1546</v>
      </c>
      <c r="C10" s="358"/>
      <c r="D10" s="358"/>
      <c r="E10" s="358"/>
      <c r="F10" s="359">
        <f>SUM(F5:F9)</f>
        <v>5380938</v>
      </c>
      <c r="G10" s="359">
        <f>SUM(G5:G9)</f>
        <v>5380938</v>
      </c>
      <c r="H10" s="359">
        <f>SUM(H5:H9)</f>
        <v>0</v>
      </c>
      <c r="I10" s="359">
        <f>SUM(I5:I9)</f>
        <v>4494472</v>
      </c>
      <c r="J10" s="359">
        <f>SUM(J5:J9)</f>
        <v>4494472</v>
      </c>
      <c r="K10" s="359">
        <f>SUM(K5:K9)</f>
        <v>0</v>
      </c>
      <c r="L10" s="359">
        <f>SUM(L5:L9)</f>
        <v>886466</v>
      </c>
      <c r="M10" s="359">
        <f>SUM(M5:M9)</f>
        <v>0</v>
      </c>
    </row>
    <row r="11" spans="1:35" ht="33.75" customHeight="1">
      <c r="A11" s="460" t="s">
        <v>1558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251"/>
    </row>
    <row r="12" spans="1:35" ht="33.75" customHeight="1">
      <c r="A12" s="460" t="s">
        <v>1559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251"/>
    </row>
    <row r="13" spans="1:13" s="15" customFormat="1" ht="33.75" customHeight="1">
      <c r="A13" s="480" t="s">
        <v>1324</v>
      </c>
      <c r="B13" s="483" t="s">
        <v>0</v>
      </c>
      <c r="C13" s="483" t="s">
        <v>1335</v>
      </c>
      <c r="D13" s="483" t="s">
        <v>1</v>
      </c>
      <c r="E13" s="487" t="s">
        <v>1507</v>
      </c>
      <c r="F13" s="483" t="s">
        <v>3</v>
      </c>
      <c r="G13" s="483"/>
      <c r="H13" s="483"/>
      <c r="I13" s="484" t="s">
        <v>1369</v>
      </c>
      <c r="J13" s="485"/>
      <c r="K13" s="486"/>
      <c r="L13" s="487" t="s">
        <v>5</v>
      </c>
      <c r="M13" s="398" t="s">
        <v>1414</v>
      </c>
    </row>
    <row r="14" spans="1:13" s="15" customFormat="1" ht="33.75" customHeight="1">
      <c r="A14" s="480"/>
      <c r="B14" s="483"/>
      <c r="C14" s="483"/>
      <c r="D14" s="483"/>
      <c r="E14" s="488"/>
      <c r="F14" s="244" t="s">
        <v>6</v>
      </c>
      <c r="G14" s="244" t="s">
        <v>1326</v>
      </c>
      <c r="H14" s="244" t="s">
        <v>1336</v>
      </c>
      <c r="I14" s="245" t="s">
        <v>6</v>
      </c>
      <c r="J14" s="245" t="s">
        <v>1326</v>
      </c>
      <c r="K14" s="245" t="s">
        <v>1327</v>
      </c>
      <c r="L14" s="488"/>
      <c r="M14" s="399"/>
    </row>
    <row r="15" spans="1:13" ht="33.75" customHeight="1">
      <c r="A15" s="363">
        <v>17</v>
      </c>
      <c r="B15" s="363">
        <v>5</v>
      </c>
      <c r="C15" s="481" t="s">
        <v>1337</v>
      </c>
      <c r="D15" s="482" t="s">
        <v>1337</v>
      </c>
      <c r="E15" s="360"/>
      <c r="F15" s="356">
        <v>10235211.71</v>
      </c>
      <c r="G15" s="356"/>
      <c r="H15" s="356">
        <v>10235211.71</v>
      </c>
      <c r="I15" s="356">
        <f>SUM(J15:K15)</f>
        <v>10235211.71</v>
      </c>
      <c r="J15" s="356">
        <v>0</v>
      </c>
      <c r="K15" s="356">
        <v>10235211.71</v>
      </c>
      <c r="L15" s="356"/>
      <c r="M15" s="356"/>
    </row>
    <row r="16" spans="1:13" ht="33.75" customHeight="1">
      <c r="A16" s="363">
        <v>18</v>
      </c>
      <c r="B16" s="363"/>
      <c r="C16" s="481" t="s">
        <v>1338</v>
      </c>
      <c r="D16" s="482" t="s">
        <v>1338</v>
      </c>
      <c r="E16" s="360"/>
      <c r="F16" s="356">
        <v>473710.5</v>
      </c>
      <c r="G16" s="356"/>
      <c r="H16" s="356">
        <v>473710.5</v>
      </c>
      <c r="I16" s="356">
        <f>SUM(J16:K16)</f>
        <v>473710.5</v>
      </c>
      <c r="J16" s="356">
        <v>0</v>
      </c>
      <c r="K16" s="356">
        <v>473710.5</v>
      </c>
      <c r="L16" s="356"/>
      <c r="M16" s="356"/>
    </row>
    <row r="17" spans="1:13" ht="33.75" customHeight="1">
      <c r="A17" s="363">
        <v>19</v>
      </c>
      <c r="B17" s="363"/>
      <c r="C17" s="481" t="s">
        <v>1339</v>
      </c>
      <c r="D17" s="482" t="s">
        <v>1339</v>
      </c>
      <c r="E17" s="360"/>
      <c r="F17" s="356">
        <v>132830</v>
      </c>
      <c r="G17" s="356"/>
      <c r="H17" s="356">
        <v>132830</v>
      </c>
      <c r="I17" s="356">
        <f>SUM(J17:K17)</f>
        <v>132830</v>
      </c>
      <c r="J17" s="356">
        <v>0</v>
      </c>
      <c r="K17" s="356">
        <v>132830</v>
      </c>
      <c r="L17" s="356"/>
      <c r="M17" s="356"/>
    </row>
    <row r="18" spans="1:13" s="15" customFormat="1" ht="33.75" customHeight="1">
      <c r="A18" s="361">
        <v>3</v>
      </c>
      <c r="B18" s="361" t="s">
        <v>1547</v>
      </c>
      <c r="C18" s="358"/>
      <c r="D18" s="358"/>
      <c r="E18" s="358"/>
      <c r="F18" s="359">
        <f>SUM(F15:F17)</f>
        <v>10841752.21</v>
      </c>
      <c r="G18" s="359">
        <f>SUM(G15:G17)</f>
        <v>0</v>
      </c>
      <c r="H18" s="359">
        <f>SUM(H15:H17)</f>
        <v>10841752.21</v>
      </c>
      <c r="I18" s="359">
        <f>SUM(I15:I17)</f>
        <v>10841752.21</v>
      </c>
      <c r="J18" s="359">
        <f>SUM(J15:J17)</f>
        <v>0</v>
      </c>
      <c r="K18" s="359">
        <f>SUM(K15:K17)</f>
        <v>10841752.21</v>
      </c>
      <c r="L18" s="359">
        <f>SUM(L15:L17)</f>
        <v>0</v>
      </c>
      <c r="M18" s="359"/>
    </row>
    <row r="19" spans="1:13" ht="33.75" customHeight="1">
      <c r="A19" s="362">
        <f>A10+A18</f>
        <v>8</v>
      </c>
      <c r="B19" s="362" t="s">
        <v>6</v>
      </c>
      <c r="C19" s="358"/>
      <c r="D19" s="358"/>
      <c r="E19" s="358"/>
      <c r="F19" s="359">
        <f>F10+F18</f>
        <v>16222690.21</v>
      </c>
      <c r="G19" s="359">
        <f>G10+G18</f>
        <v>5380938</v>
      </c>
      <c r="H19" s="359">
        <f>H10+H18</f>
        <v>10841752.21</v>
      </c>
      <c r="I19" s="359">
        <f>I10+I18</f>
        <v>15336224.21</v>
      </c>
      <c r="J19" s="359">
        <f>J10+J18</f>
        <v>4494472</v>
      </c>
      <c r="K19" s="359">
        <f>K10+K18</f>
        <v>10841752.21</v>
      </c>
      <c r="L19" s="359">
        <f>L10+L18</f>
        <v>886466</v>
      </c>
      <c r="M19" s="359"/>
    </row>
  </sheetData>
  <sheetProtection password="EA0D" sheet="1" objects="1" scenarios="1"/>
  <mergeCells count="25">
    <mergeCell ref="A3:A4"/>
    <mergeCell ref="B3:B4"/>
    <mergeCell ref="C3:C4"/>
    <mergeCell ref="D3:D4"/>
    <mergeCell ref="F3:H3"/>
    <mergeCell ref="A1:M1"/>
    <mergeCell ref="A2:M2"/>
    <mergeCell ref="L13:L14"/>
    <mergeCell ref="B13:B14"/>
    <mergeCell ref="D13:D14"/>
    <mergeCell ref="E13:E14"/>
    <mergeCell ref="I3:K3"/>
    <mergeCell ref="F13:H13"/>
    <mergeCell ref="A11:M11"/>
    <mergeCell ref="A12:M12"/>
    <mergeCell ref="L3:L4"/>
    <mergeCell ref="M3:M4"/>
    <mergeCell ref="M13:M14"/>
    <mergeCell ref="C16:D16"/>
    <mergeCell ref="C17:D17"/>
    <mergeCell ref="C15:D15"/>
    <mergeCell ref="C13:C14"/>
    <mergeCell ref="I13:K13"/>
    <mergeCell ref="E3:E4"/>
    <mergeCell ref="A13:A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9"/>
  <sheetViews>
    <sheetView zoomScale="75" zoomScaleNormal="75" workbookViewId="0" topLeftCell="A1">
      <pane xSplit="4" ySplit="4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"/>
    </sheetView>
  </sheetViews>
  <sheetFormatPr defaultColWidth="8.8515625" defaultRowHeight="39.75" customHeight="1"/>
  <cols>
    <col min="1" max="1" width="6.421875" style="103" bestFit="1" customWidth="1"/>
    <col min="2" max="2" width="21.140625" style="304" bestFit="1" customWidth="1"/>
    <col min="3" max="3" width="13.421875" style="103" customWidth="1"/>
    <col min="4" max="4" width="18.7109375" style="114" bestFit="1" customWidth="1"/>
    <col min="5" max="6" width="22.7109375" style="118" bestFit="1" customWidth="1"/>
    <col min="7" max="7" width="19.140625" style="118" bestFit="1" customWidth="1"/>
    <col min="8" max="9" width="22.7109375" style="118" bestFit="1" customWidth="1"/>
    <col min="10" max="10" width="17.7109375" style="118" bestFit="1" customWidth="1"/>
    <col min="11" max="12" width="17.7109375" style="118" customWidth="1"/>
    <col min="13" max="13" width="23.140625" style="118" bestFit="1" customWidth="1"/>
    <col min="14" max="14" width="29.140625" style="103" customWidth="1"/>
    <col min="15" max="16384" width="8.8515625" style="103" customWidth="1"/>
  </cols>
  <sheetData>
    <row r="1" spans="1:14" ht="39.75" customHeight="1">
      <c r="A1" s="409" t="s">
        <v>1307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39.75" customHeight="1">
      <c r="A2" s="415" t="s">
        <v>1350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s="115" customFormat="1" ht="39.75" customHeight="1">
      <c r="A3" s="397" t="s">
        <v>0</v>
      </c>
      <c r="B3" s="397" t="s">
        <v>1</v>
      </c>
      <c r="C3" s="397" t="s">
        <v>1006</v>
      </c>
      <c r="D3" s="397" t="s">
        <v>1129</v>
      </c>
      <c r="E3" s="411" t="s">
        <v>3</v>
      </c>
      <c r="F3" s="411"/>
      <c r="G3" s="411"/>
      <c r="H3" s="411" t="s">
        <v>1346</v>
      </c>
      <c r="I3" s="411"/>
      <c r="J3" s="411"/>
      <c r="K3" s="412" t="s">
        <v>1388</v>
      </c>
      <c r="L3" s="413"/>
      <c r="M3" s="411" t="s">
        <v>1273</v>
      </c>
      <c r="N3" s="397" t="s">
        <v>1120</v>
      </c>
    </row>
    <row r="4" spans="1:14" s="115" customFormat="1" ht="39.75" customHeight="1">
      <c r="A4" s="397"/>
      <c r="B4" s="397"/>
      <c r="C4" s="397"/>
      <c r="D4" s="397"/>
      <c r="E4" s="129" t="s">
        <v>6</v>
      </c>
      <c r="F4" s="129" t="s">
        <v>7</v>
      </c>
      <c r="G4" s="129" t="s">
        <v>8</v>
      </c>
      <c r="H4" s="129" t="s">
        <v>6</v>
      </c>
      <c r="I4" s="129" t="s">
        <v>1385</v>
      </c>
      <c r="J4" s="129" t="s">
        <v>1032</v>
      </c>
      <c r="K4" s="129" t="s">
        <v>1030</v>
      </c>
      <c r="L4" s="129" t="s">
        <v>1018</v>
      </c>
      <c r="M4" s="411"/>
      <c r="N4" s="397"/>
    </row>
    <row r="5" spans="1:14" ht="48.75" customHeight="1">
      <c r="A5" s="53">
        <v>1</v>
      </c>
      <c r="B5" s="53" t="s">
        <v>9</v>
      </c>
      <c r="C5" s="141"/>
      <c r="D5" s="141" t="s">
        <v>10</v>
      </c>
      <c r="E5" s="142">
        <v>726310</v>
      </c>
      <c r="F5" s="142">
        <v>726310</v>
      </c>
      <c r="G5" s="142"/>
      <c r="H5" s="116">
        <f>I5+J5</f>
        <v>726310</v>
      </c>
      <c r="I5" s="116">
        <f>F5</f>
        <v>726310</v>
      </c>
      <c r="J5" s="116"/>
      <c r="K5" s="116"/>
      <c r="L5" s="116"/>
      <c r="M5" s="116">
        <f aca="true" t="shared" si="0" ref="M5:M68">E5-H5</f>
        <v>0</v>
      </c>
      <c r="N5" s="104"/>
    </row>
    <row r="6" spans="1:14" ht="39.75" customHeight="1">
      <c r="A6" s="53">
        <v>2</v>
      </c>
      <c r="B6" s="53" t="s">
        <v>12</v>
      </c>
      <c r="C6" s="141"/>
      <c r="D6" s="141" t="s">
        <v>886</v>
      </c>
      <c r="E6" s="142">
        <v>862933</v>
      </c>
      <c r="F6" s="142">
        <v>862933</v>
      </c>
      <c r="G6" s="142"/>
      <c r="H6" s="116">
        <f aca="true" t="shared" si="1" ref="H6:H69">I6+J6</f>
        <v>862933</v>
      </c>
      <c r="I6" s="116">
        <f aca="true" t="shared" si="2" ref="I6:I18">F6</f>
        <v>862933</v>
      </c>
      <c r="J6" s="116"/>
      <c r="K6" s="116"/>
      <c r="L6" s="116"/>
      <c r="M6" s="116">
        <f t="shared" si="0"/>
        <v>0</v>
      </c>
      <c r="N6" s="104"/>
    </row>
    <row r="7" spans="1:14" ht="39.75" customHeight="1">
      <c r="A7" s="53">
        <v>3</v>
      </c>
      <c r="B7" s="53" t="s">
        <v>13</v>
      </c>
      <c r="C7" s="141"/>
      <c r="D7" s="141" t="s">
        <v>887</v>
      </c>
      <c r="E7" s="142">
        <v>507776</v>
      </c>
      <c r="F7" s="142">
        <v>507776</v>
      </c>
      <c r="G7" s="142"/>
      <c r="H7" s="116">
        <f t="shared" si="1"/>
        <v>507776</v>
      </c>
      <c r="I7" s="116">
        <f t="shared" si="2"/>
        <v>507776</v>
      </c>
      <c r="J7" s="116"/>
      <c r="K7" s="116"/>
      <c r="L7" s="116"/>
      <c r="M7" s="116">
        <f t="shared" si="0"/>
        <v>0</v>
      </c>
      <c r="N7" s="104"/>
    </row>
    <row r="8" spans="1:14" ht="39.75" customHeight="1">
      <c r="A8" s="53">
        <v>4</v>
      </c>
      <c r="B8" s="53" t="s">
        <v>14</v>
      </c>
      <c r="C8" s="141"/>
      <c r="D8" s="141" t="s">
        <v>888</v>
      </c>
      <c r="E8" s="142">
        <v>576228</v>
      </c>
      <c r="F8" s="142">
        <v>576228</v>
      </c>
      <c r="G8" s="142"/>
      <c r="H8" s="116">
        <f t="shared" si="1"/>
        <v>576228</v>
      </c>
      <c r="I8" s="116">
        <f t="shared" si="2"/>
        <v>576228</v>
      </c>
      <c r="J8" s="116"/>
      <c r="K8" s="116"/>
      <c r="L8" s="116"/>
      <c r="M8" s="116">
        <f t="shared" si="0"/>
        <v>0</v>
      </c>
      <c r="N8" s="104"/>
    </row>
    <row r="9" spans="1:14" ht="39.75" customHeight="1">
      <c r="A9" s="53">
        <v>5</v>
      </c>
      <c r="B9" s="53" t="s">
        <v>15</v>
      </c>
      <c r="C9" s="141"/>
      <c r="D9" s="141" t="s">
        <v>889</v>
      </c>
      <c r="E9" s="142">
        <v>498000</v>
      </c>
      <c r="F9" s="142">
        <v>498000</v>
      </c>
      <c r="G9" s="142"/>
      <c r="H9" s="116">
        <f t="shared" si="1"/>
        <v>498000</v>
      </c>
      <c r="I9" s="116">
        <f t="shared" si="2"/>
        <v>498000</v>
      </c>
      <c r="J9" s="116"/>
      <c r="K9" s="116"/>
      <c r="L9" s="116"/>
      <c r="M9" s="116">
        <f t="shared" si="0"/>
        <v>0</v>
      </c>
      <c r="N9" s="104"/>
    </row>
    <row r="10" spans="1:14" ht="39.75" customHeight="1">
      <c r="A10" s="53">
        <v>6</v>
      </c>
      <c r="B10" s="53" t="s">
        <v>16</v>
      </c>
      <c r="C10" s="141"/>
      <c r="D10" s="141" t="s">
        <v>890</v>
      </c>
      <c r="E10" s="142">
        <v>604110</v>
      </c>
      <c r="F10" s="142">
        <v>604110</v>
      </c>
      <c r="G10" s="142"/>
      <c r="H10" s="116">
        <f t="shared" si="1"/>
        <v>604110</v>
      </c>
      <c r="I10" s="116">
        <f t="shared" si="2"/>
        <v>604110</v>
      </c>
      <c r="J10" s="116"/>
      <c r="K10" s="116"/>
      <c r="L10" s="116"/>
      <c r="M10" s="116">
        <f t="shared" si="0"/>
        <v>0</v>
      </c>
      <c r="N10" s="104"/>
    </row>
    <row r="11" spans="1:14" ht="39.75" customHeight="1">
      <c r="A11" s="53">
        <v>7</v>
      </c>
      <c r="B11" s="53" t="s">
        <v>17</v>
      </c>
      <c r="C11" s="141"/>
      <c r="D11" s="141" t="s">
        <v>891</v>
      </c>
      <c r="E11" s="142">
        <v>520910</v>
      </c>
      <c r="F11" s="142">
        <v>520910</v>
      </c>
      <c r="G11" s="142"/>
      <c r="H11" s="116">
        <f t="shared" si="1"/>
        <v>520910</v>
      </c>
      <c r="I11" s="116">
        <f t="shared" si="2"/>
        <v>520910</v>
      </c>
      <c r="J11" s="116"/>
      <c r="K11" s="116"/>
      <c r="L11" s="116"/>
      <c r="M11" s="116">
        <f t="shared" si="0"/>
        <v>0</v>
      </c>
      <c r="N11" s="104"/>
    </row>
    <row r="12" spans="1:14" ht="39.75" customHeight="1">
      <c r="A12" s="53">
        <v>8</v>
      </c>
      <c r="B12" s="53" t="s">
        <v>18</v>
      </c>
      <c r="C12" s="141"/>
      <c r="D12" s="141" t="s">
        <v>892</v>
      </c>
      <c r="E12" s="142">
        <v>752544</v>
      </c>
      <c r="F12" s="142">
        <v>752544</v>
      </c>
      <c r="G12" s="142"/>
      <c r="H12" s="116">
        <f t="shared" si="1"/>
        <v>752544</v>
      </c>
      <c r="I12" s="116">
        <f t="shared" si="2"/>
        <v>752544</v>
      </c>
      <c r="J12" s="116"/>
      <c r="K12" s="116"/>
      <c r="L12" s="116"/>
      <c r="M12" s="116">
        <f t="shared" si="0"/>
        <v>0</v>
      </c>
      <c r="N12" s="104"/>
    </row>
    <row r="13" spans="1:14" ht="39.75" customHeight="1">
      <c r="A13" s="53">
        <v>9</v>
      </c>
      <c r="B13" s="53" t="s">
        <v>19</v>
      </c>
      <c r="C13" s="141"/>
      <c r="D13" s="141" t="s">
        <v>893</v>
      </c>
      <c r="E13" s="142">
        <v>491140</v>
      </c>
      <c r="F13" s="142">
        <v>491140</v>
      </c>
      <c r="G13" s="142"/>
      <c r="H13" s="116">
        <f t="shared" si="1"/>
        <v>491140</v>
      </c>
      <c r="I13" s="116">
        <f t="shared" si="2"/>
        <v>491140</v>
      </c>
      <c r="J13" s="116"/>
      <c r="K13" s="116"/>
      <c r="L13" s="116"/>
      <c r="M13" s="116">
        <f t="shared" si="0"/>
        <v>0</v>
      </c>
      <c r="N13" s="104"/>
    </row>
    <row r="14" spans="1:14" ht="39.75" customHeight="1">
      <c r="A14" s="53">
        <v>10</v>
      </c>
      <c r="B14" s="53" t="s">
        <v>20</v>
      </c>
      <c r="C14" s="141"/>
      <c r="D14" s="141" t="s">
        <v>894</v>
      </c>
      <c r="E14" s="142">
        <v>680000</v>
      </c>
      <c r="F14" s="142">
        <v>680000</v>
      </c>
      <c r="G14" s="142"/>
      <c r="H14" s="116">
        <f t="shared" si="1"/>
        <v>680000</v>
      </c>
      <c r="I14" s="116">
        <f t="shared" si="2"/>
        <v>680000</v>
      </c>
      <c r="J14" s="116"/>
      <c r="K14" s="116"/>
      <c r="L14" s="116"/>
      <c r="M14" s="116">
        <f t="shared" si="0"/>
        <v>0</v>
      </c>
      <c r="N14" s="104"/>
    </row>
    <row r="15" spans="1:14" ht="39.75" customHeight="1">
      <c r="A15" s="53">
        <v>11</v>
      </c>
      <c r="B15" s="53" t="s">
        <v>21</v>
      </c>
      <c r="C15" s="141"/>
      <c r="D15" s="141" t="s">
        <v>895</v>
      </c>
      <c r="E15" s="142">
        <v>520910</v>
      </c>
      <c r="F15" s="142">
        <v>520910</v>
      </c>
      <c r="G15" s="142"/>
      <c r="H15" s="116">
        <f t="shared" si="1"/>
        <v>520910</v>
      </c>
      <c r="I15" s="116">
        <f t="shared" si="2"/>
        <v>520910</v>
      </c>
      <c r="J15" s="116"/>
      <c r="K15" s="116"/>
      <c r="L15" s="116"/>
      <c r="M15" s="116">
        <f t="shared" si="0"/>
        <v>0</v>
      </c>
      <c r="N15" s="104"/>
    </row>
    <row r="16" spans="1:14" ht="39.75" customHeight="1">
      <c r="A16" s="53">
        <v>12</v>
      </c>
      <c r="B16" s="53" t="s">
        <v>22</v>
      </c>
      <c r="C16" s="141"/>
      <c r="D16" s="141" t="s">
        <v>896</v>
      </c>
      <c r="E16" s="142">
        <v>604110</v>
      </c>
      <c r="F16" s="142">
        <v>604110</v>
      </c>
      <c r="G16" s="142"/>
      <c r="H16" s="116">
        <f t="shared" si="1"/>
        <v>604110</v>
      </c>
      <c r="I16" s="116">
        <f t="shared" si="2"/>
        <v>604110</v>
      </c>
      <c r="J16" s="116"/>
      <c r="K16" s="116"/>
      <c r="L16" s="116"/>
      <c r="M16" s="116">
        <f t="shared" si="0"/>
        <v>0</v>
      </c>
      <c r="N16" s="104"/>
    </row>
    <row r="17" spans="1:14" ht="39.75" customHeight="1">
      <c r="A17" s="53">
        <v>13</v>
      </c>
      <c r="B17" s="53" t="s">
        <v>23</v>
      </c>
      <c r="C17" s="141"/>
      <c r="D17" s="141" t="s">
        <v>897</v>
      </c>
      <c r="E17" s="142">
        <v>584712</v>
      </c>
      <c r="F17" s="142">
        <v>584712</v>
      </c>
      <c r="G17" s="142"/>
      <c r="H17" s="116">
        <f t="shared" si="1"/>
        <v>584712</v>
      </c>
      <c r="I17" s="116">
        <f t="shared" si="2"/>
        <v>584712</v>
      </c>
      <c r="J17" s="116"/>
      <c r="K17" s="116"/>
      <c r="L17" s="116"/>
      <c r="M17" s="116">
        <f t="shared" si="0"/>
        <v>0</v>
      </c>
      <c r="N17" s="104"/>
    </row>
    <row r="18" spans="1:14" ht="39.75" customHeight="1">
      <c r="A18" s="53">
        <v>14</v>
      </c>
      <c r="B18" s="53" t="s">
        <v>24</v>
      </c>
      <c r="C18" s="141"/>
      <c r="D18" s="141" t="s">
        <v>898</v>
      </c>
      <c r="E18" s="142">
        <v>572103</v>
      </c>
      <c r="F18" s="142">
        <v>572103</v>
      </c>
      <c r="G18" s="142"/>
      <c r="H18" s="116">
        <f t="shared" si="1"/>
        <v>572103</v>
      </c>
      <c r="I18" s="116">
        <f t="shared" si="2"/>
        <v>572103</v>
      </c>
      <c r="J18" s="116"/>
      <c r="K18" s="116"/>
      <c r="L18" s="116"/>
      <c r="M18" s="116">
        <f t="shared" si="0"/>
        <v>0</v>
      </c>
      <c r="N18" s="104"/>
    </row>
    <row r="19" spans="1:14" ht="39" customHeight="1">
      <c r="A19" s="53">
        <v>15</v>
      </c>
      <c r="B19" s="53" t="s">
        <v>25</v>
      </c>
      <c r="C19" s="141"/>
      <c r="D19" s="141" t="s">
        <v>26</v>
      </c>
      <c r="E19" s="142">
        <v>582368</v>
      </c>
      <c r="F19" s="142">
        <v>568470</v>
      </c>
      <c r="G19" s="142">
        <v>13898</v>
      </c>
      <c r="H19" s="116">
        <f t="shared" si="1"/>
        <v>570368</v>
      </c>
      <c r="I19" s="116">
        <v>568470</v>
      </c>
      <c r="J19" s="116">
        <v>1898</v>
      </c>
      <c r="K19" s="116"/>
      <c r="L19" s="116"/>
      <c r="M19" s="116">
        <f t="shared" si="0"/>
        <v>12000</v>
      </c>
      <c r="N19" s="104"/>
    </row>
    <row r="20" spans="1:14" ht="39.75" customHeight="1">
      <c r="A20" s="53">
        <v>16</v>
      </c>
      <c r="B20" s="53" t="s">
        <v>27</v>
      </c>
      <c r="C20" s="141"/>
      <c r="D20" s="141" t="s">
        <v>1053</v>
      </c>
      <c r="E20" s="142">
        <v>707948</v>
      </c>
      <c r="F20" s="142">
        <v>707948</v>
      </c>
      <c r="G20" s="142"/>
      <c r="H20" s="116">
        <f t="shared" si="1"/>
        <v>707948</v>
      </c>
      <c r="I20" s="116">
        <f>E20</f>
        <v>707948</v>
      </c>
      <c r="J20" s="116"/>
      <c r="K20" s="116"/>
      <c r="L20" s="116"/>
      <c r="M20" s="116">
        <f t="shared" si="0"/>
        <v>0</v>
      </c>
      <c r="N20" s="104"/>
    </row>
    <row r="21" spans="1:14" ht="39.75" customHeight="1">
      <c r="A21" s="53">
        <v>17</v>
      </c>
      <c r="B21" s="53" t="s">
        <v>28</v>
      </c>
      <c r="C21" s="141"/>
      <c r="D21" s="141" t="s">
        <v>29</v>
      </c>
      <c r="E21" s="142">
        <v>641416.6</v>
      </c>
      <c r="F21" s="142">
        <v>583000</v>
      </c>
      <c r="G21" s="142">
        <v>58416.6</v>
      </c>
      <c r="H21" s="116">
        <f t="shared" si="1"/>
        <v>641416.6</v>
      </c>
      <c r="I21" s="142">
        <v>583000</v>
      </c>
      <c r="J21" s="142">
        <v>58416.6</v>
      </c>
      <c r="K21" s="142"/>
      <c r="L21" s="142"/>
      <c r="M21" s="116">
        <f t="shared" si="0"/>
        <v>0</v>
      </c>
      <c r="N21" s="104"/>
    </row>
    <row r="22" spans="1:14" ht="42.75" customHeight="1">
      <c r="A22" s="53">
        <v>18</v>
      </c>
      <c r="B22" s="53" t="s">
        <v>30</v>
      </c>
      <c r="C22" s="141"/>
      <c r="D22" s="141" t="s">
        <v>31</v>
      </c>
      <c r="E22" s="142">
        <v>769420</v>
      </c>
      <c r="F22" s="142">
        <v>730000</v>
      </c>
      <c r="G22" s="142">
        <v>39420</v>
      </c>
      <c r="H22" s="116">
        <f t="shared" si="1"/>
        <v>769420</v>
      </c>
      <c r="I22" s="116">
        <v>730000</v>
      </c>
      <c r="J22" s="116">
        <v>39420</v>
      </c>
      <c r="K22" s="116"/>
      <c r="L22" s="116"/>
      <c r="M22" s="116">
        <f t="shared" si="0"/>
        <v>0</v>
      </c>
      <c r="N22" s="104"/>
    </row>
    <row r="23" spans="1:14" ht="39.75" customHeight="1">
      <c r="A23" s="53">
        <v>19</v>
      </c>
      <c r="B23" s="53" t="s">
        <v>32</v>
      </c>
      <c r="C23" s="141"/>
      <c r="D23" s="141" t="s">
        <v>899</v>
      </c>
      <c r="E23" s="142">
        <v>965835</v>
      </c>
      <c r="F23" s="142">
        <v>965835</v>
      </c>
      <c r="G23" s="142"/>
      <c r="H23" s="116">
        <f t="shared" si="1"/>
        <v>965835</v>
      </c>
      <c r="I23" s="116">
        <f aca="true" t="shared" si="3" ref="I23:I55">E23</f>
        <v>965835</v>
      </c>
      <c r="J23" s="116"/>
      <c r="K23" s="116"/>
      <c r="L23" s="116"/>
      <c r="M23" s="116">
        <f t="shared" si="0"/>
        <v>0</v>
      </c>
      <c r="N23" s="104"/>
    </row>
    <row r="24" spans="1:14" ht="39.75" customHeight="1">
      <c r="A24" s="53">
        <v>20</v>
      </c>
      <c r="B24" s="53" t="s">
        <v>33</v>
      </c>
      <c r="C24" s="141"/>
      <c r="D24" s="141" t="s">
        <v>900</v>
      </c>
      <c r="E24" s="142">
        <v>669888</v>
      </c>
      <c r="F24" s="142">
        <v>669888</v>
      </c>
      <c r="G24" s="142"/>
      <c r="H24" s="116">
        <f t="shared" si="1"/>
        <v>669888</v>
      </c>
      <c r="I24" s="116">
        <f t="shared" si="3"/>
        <v>669888</v>
      </c>
      <c r="J24" s="116"/>
      <c r="K24" s="116"/>
      <c r="L24" s="116"/>
      <c r="M24" s="116">
        <f t="shared" si="0"/>
        <v>0</v>
      </c>
      <c r="N24" s="104"/>
    </row>
    <row r="25" spans="1:14" ht="39.75" customHeight="1">
      <c r="A25" s="53">
        <v>21</v>
      </c>
      <c r="B25" s="53" t="s">
        <v>34</v>
      </c>
      <c r="C25" s="141"/>
      <c r="D25" s="141" t="s">
        <v>901</v>
      </c>
      <c r="E25" s="142">
        <v>756000</v>
      </c>
      <c r="F25" s="142">
        <v>756000</v>
      </c>
      <c r="G25" s="142"/>
      <c r="H25" s="116">
        <f t="shared" si="1"/>
        <v>756000</v>
      </c>
      <c r="I25" s="116">
        <f t="shared" si="3"/>
        <v>756000</v>
      </c>
      <c r="J25" s="116"/>
      <c r="K25" s="116"/>
      <c r="L25" s="116"/>
      <c r="M25" s="116">
        <f t="shared" si="0"/>
        <v>0</v>
      </c>
      <c r="N25" s="104"/>
    </row>
    <row r="26" spans="1:14" ht="39.75" customHeight="1">
      <c r="A26" s="53">
        <v>22</v>
      </c>
      <c r="B26" s="53" t="s">
        <v>35</v>
      </c>
      <c r="C26" s="141"/>
      <c r="D26" s="141" t="s">
        <v>36</v>
      </c>
      <c r="E26" s="142">
        <v>950976</v>
      </c>
      <c r="F26" s="142">
        <v>950976</v>
      </c>
      <c r="G26" s="142"/>
      <c r="H26" s="116">
        <f t="shared" si="1"/>
        <v>950976</v>
      </c>
      <c r="I26" s="116">
        <f t="shared" si="3"/>
        <v>950976</v>
      </c>
      <c r="J26" s="116"/>
      <c r="K26" s="116"/>
      <c r="L26" s="116"/>
      <c r="M26" s="116">
        <f t="shared" si="0"/>
        <v>0</v>
      </c>
      <c r="N26" s="104"/>
    </row>
    <row r="27" spans="1:14" ht="39.75" customHeight="1">
      <c r="A27" s="53">
        <v>23</v>
      </c>
      <c r="B27" s="53" t="s">
        <v>37</v>
      </c>
      <c r="C27" s="141"/>
      <c r="D27" s="141" t="s">
        <v>38</v>
      </c>
      <c r="E27" s="142">
        <v>720000</v>
      </c>
      <c r="F27" s="142">
        <v>720000</v>
      </c>
      <c r="G27" s="142"/>
      <c r="H27" s="116">
        <f t="shared" si="1"/>
        <v>720000</v>
      </c>
      <c r="I27" s="116">
        <f t="shared" si="3"/>
        <v>720000</v>
      </c>
      <c r="J27" s="116"/>
      <c r="K27" s="116"/>
      <c r="L27" s="116"/>
      <c r="M27" s="116">
        <f t="shared" si="0"/>
        <v>0</v>
      </c>
      <c r="N27" s="104"/>
    </row>
    <row r="28" spans="1:14" ht="39.75" customHeight="1">
      <c r="A28" s="53">
        <v>24</v>
      </c>
      <c r="B28" s="53" t="s">
        <v>39</v>
      </c>
      <c r="C28" s="141"/>
      <c r="D28" s="141" t="s">
        <v>40</v>
      </c>
      <c r="E28" s="142">
        <v>950000</v>
      </c>
      <c r="F28" s="142">
        <v>950000</v>
      </c>
      <c r="G28" s="142"/>
      <c r="H28" s="116">
        <f t="shared" si="1"/>
        <v>950000</v>
      </c>
      <c r="I28" s="116">
        <f t="shared" si="3"/>
        <v>950000</v>
      </c>
      <c r="J28" s="116"/>
      <c r="K28" s="116"/>
      <c r="L28" s="116"/>
      <c r="M28" s="116">
        <f t="shared" si="0"/>
        <v>0</v>
      </c>
      <c r="N28" s="104"/>
    </row>
    <row r="29" spans="1:14" ht="39.75" customHeight="1">
      <c r="A29" s="105">
        <v>25</v>
      </c>
      <c r="B29" s="105" t="s">
        <v>41</v>
      </c>
      <c r="C29" s="143"/>
      <c r="D29" s="143" t="s">
        <v>42</v>
      </c>
      <c r="E29" s="144">
        <v>568470</v>
      </c>
      <c r="F29" s="144">
        <v>568470</v>
      </c>
      <c r="G29" s="116"/>
      <c r="H29" s="116">
        <f t="shared" si="1"/>
        <v>568470</v>
      </c>
      <c r="I29" s="116">
        <f t="shared" si="3"/>
        <v>568470</v>
      </c>
      <c r="J29" s="116"/>
      <c r="K29" s="116"/>
      <c r="L29" s="116"/>
      <c r="M29" s="116">
        <f t="shared" si="0"/>
        <v>0</v>
      </c>
      <c r="N29" s="104"/>
    </row>
    <row r="30" spans="1:14" ht="39.75" customHeight="1">
      <c r="A30" s="53">
        <v>26</v>
      </c>
      <c r="B30" s="105" t="s">
        <v>43</v>
      </c>
      <c r="C30" s="143"/>
      <c r="D30" s="143" t="s">
        <v>44</v>
      </c>
      <c r="E30" s="144">
        <v>763776</v>
      </c>
      <c r="F30" s="144">
        <v>763776</v>
      </c>
      <c r="G30" s="116"/>
      <c r="H30" s="116">
        <f t="shared" si="1"/>
        <v>763776</v>
      </c>
      <c r="I30" s="116">
        <f t="shared" si="3"/>
        <v>763776</v>
      </c>
      <c r="J30" s="116"/>
      <c r="K30" s="116"/>
      <c r="L30" s="116"/>
      <c r="M30" s="116">
        <f t="shared" si="0"/>
        <v>0</v>
      </c>
      <c r="N30" s="104"/>
    </row>
    <row r="31" spans="1:14" s="109" customFormat="1" ht="39.75" customHeight="1">
      <c r="A31" s="376">
        <v>27</v>
      </c>
      <c r="B31" s="376" t="s">
        <v>45</v>
      </c>
      <c r="C31" s="377"/>
      <c r="D31" s="377" t="s">
        <v>46</v>
      </c>
      <c r="E31" s="378">
        <v>291900</v>
      </c>
      <c r="F31" s="378">
        <v>291900</v>
      </c>
      <c r="G31" s="378"/>
      <c r="H31" s="378">
        <f t="shared" si="1"/>
        <v>291900</v>
      </c>
      <c r="I31" s="378">
        <f t="shared" si="3"/>
        <v>291900</v>
      </c>
      <c r="J31" s="378"/>
      <c r="K31" s="378"/>
      <c r="L31" s="378"/>
      <c r="M31" s="378">
        <f t="shared" si="0"/>
        <v>0</v>
      </c>
      <c r="N31" s="374" t="s">
        <v>1124</v>
      </c>
    </row>
    <row r="32" spans="1:14" ht="39.75" customHeight="1">
      <c r="A32" s="105">
        <v>28</v>
      </c>
      <c r="B32" s="105" t="s">
        <v>47</v>
      </c>
      <c r="C32" s="143"/>
      <c r="D32" s="143" t="s">
        <v>48</v>
      </c>
      <c r="E32" s="144">
        <v>585522</v>
      </c>
      <c r="F32" s="144">
        <v>585522</v>
      </c>
      <c r="G32" s="116"/>
      <c r="H32" s="116">
        <f t="shared" si="1"/>
        <v>585522</v>
      </c>
      <c r="I32" s="116">
        <f t="shared" si="3"/>
        <v>585522</v>
      </c>
      <c r="J32" s="116"/>
      <c r="K32" s="116"/>
      <c r="L32" s="116"/>
      <c r="M32" s="116">
        <f t="shared" si="0"/>
        <v>0</v>
      </c>
      <c r="N32" s="104"/>
    </row>
    <row r="33" spans="1:14" ht="39.75" customHeight="1">
      <c r="A33" s="53">
        <v>29</v>
      </c>
      <c r="B33" s="105" t="s">
        <v>49</v>
      </c>
      <c r="C33" s="143"/>
      <c r="D33" s="143" t="s">
        <v>50</v>
      </c>
      <c r="E33" s="116">
        <v>645939</v>
      </c>
      <c r="F33" s="116">
        <v>645939</v>
      </c>
      <c r="G33" s="116"/>
      <c r="H33" s="116">
        <f t="shared" si="1"/>
        <v>645939</v>
      </c>
      <c r="I33" s="116">
        <f t="shared" si="3"/>
        <v>645939</v>
      </c>
      <c r="J33" s="116"/>
      <c r="K33" s="116"/>
      <c r="L33" s="116"/>
      <c r="M33" s="116">
        <f t="shared" si="0"/>
        <v>0</v>
      </c>
      <c r="N33" s="104"/>
    </row>
    <row r="34" spans="1:14" ht="39.75" customHeight="1">
      <c r="A34" s="53">
        <v>30</v>
      </c>
      <c r="B34" s="105" t="s">
        <v>51</v>
      </c>
      <c r="C34" s="143"/>
      <c r="D34" s="143" t="s">
        <v>52</v>
      </c>
      <c r="E34" s="144">
        <v>568470</v>
      </c>
      <c r="F34" s="144">
        <v>568470</v>
      </c>
      <c r="G34" s="116"/>
      <c r="H34" s="116">
        <f t="shared" si="1"/>
        <v>568470</v>
      </c>
      <c r="I34" s="116">
        <f t="shared" si="3"/>
        <v>568470</v>
      </c>
      <c r="J34" s="116"/>
      <c r="K34" s="116"/>
      <c r="L34" s="116"/>
      <c r="M34" s="116">
        <f t="shared" si="0"/>
        <v>0</v>
      </c>
      <c r="N34" s="104"/>
    </row>
    <row r="35" spans="1:14" ht="39.75" customHeight="1">
      <c r="A35" s="105">
        <v>31</v>
      </c>
      <c r="B35" s="105" t="s">
        <v>53</v>
      </c>
      <c r="C35" s="143"/>
      <c r="D35" s="143" t="s">
        <v>54</v>
      </c>
      <c r="E35" s="144">
        <v>741300</v>
      </c>
      <c r="F35" s="144">
        <v>741300</v>
      </c>
      <c r="G35" s="116"/>
      <c r="H35" s="116">
        <f t="shared" si="1"/>
        <v>741300</v>
      </c>
      <c r="I35" s="116">
        <f t="shared" si="3"/>
        <v>741300</v>
      </c>
      <c r="J35" s="116"/>
      <c r="K35" s="116"/>
      <c r="L35" s="116"/>
      <c r="M35" s="116">
        <f t="shared" si="0"/>
        <v>0</v>
      </c>
      <c r="N35" s="104"/>
    </row>
    <row r="36" spans="1:14" ht="39.75" customHeight="1">
      <c r="A36" s="53">
        <v>32</v>
      </c>
      <c r="B36" s="105" t="s">
        <v>55</v>
      </c>
      <c r="C36" s="143"/>
      <c r="D36" s="143" t="s">
        <v>56</v>
      </c>
      <c r="E36" s="144">
        <v>572103</v>
      </c>
      <c r="F36" s="144">
        <v>572103</v>
      </c>
      <c r="G36" s="116"/>
      <c r="H36" s="116">
        <f t="shared" si="1"/>
        <v>572103</v>
      </c>
      <c r="I36" s="116">
        <f t="shared" si="3"/>
        <v>572103</v>
      </c>
      <c r="J36" s="116"/>
      <c r="K36" s="116"/>
      <c r="L36" s="116"/>
      <c r="M36" s="116">
        <f t="shared" si="0"/>
        <v>0</v>
      </c>
      <c r="N36" s="104"/>
    </row>
    <row r="37" spans="1:14" ht="39.75" customHeight="1">
      <c r="A37" s="105">
        <v>33</v>
      </c>
      <c r="B37" s="105" t="s">
        <v>57</v>
      </c>
      <c r="C37" s="143"/>
      <c r="D37" s="143" t="s">
        <v>58</v>
      </c>
      <c r="E37" s="144">
        <v>593600</v>
      </c>
      <c r="F37" s="144">
        <v>593600</v>
      </c>
      <c r="G37" s="116"/>
      <c r="H37" s="116">
        <f t="shared" si="1"/>
        <v>593600</v>
      </c>
      <c r="I37" s="116">
        <f t="shared" si="3"/>
        <v>593600</v>
      </c>
      <c r="J37" s="116"/>
      <c r="K37" s="116"/>
      <c r="L37" s="116"/>
      <c r="M37" s="116">
        <f t="shared" si="0"/>
        <v>0</v>
      </c>
      <c r="N37" s="104"/>
    </row>
    <row r="38" spans="1:14" ht="39.75" customHeight="1">
      <c r="A38" s="53">
        <v>34</v>
      </c>
      <c r="B38" s="105" t="s">
        <v>59</v>
      </c>
      <c r="C38" s="143"/>
      <c r="D38" s="143" t="s">
        <v>60</v>
      </c>
      <c r="E38" s="144">
        <v>741300</v>
      </c>
      <c r="F38" s="144">
        <v>741300</v>
      </c>
      <c r="G38" s="116"/>
      <c r="H38" s="116">
        <f t="shared" si="1"/>
        <v>741300</v>
      </c>
      <c r="I38" s="116">
        <f t="shared" si="3"/>
        <v>741300</v>
      </c>
      <c r="J38" s="116"/>
      <c r="K38" s="116"/>
      <c r="L38" s="116"/>
      <c r="M38" s="116">
        <f t="shared" si="0"/>
        <v>0</v>
      </c>
      <c r="N38" s="104"/>
    </row>
    <row r="39" spans="1:14" ht="39.75" customHeight="1">
      <c r="A39" s="105">
        <v>35</v>
      </c>
      <c r="B39" s="105" t="s">
        <v>61</v>
      </c>
      <c r="C39" s="143"/>
      <c r="D39" s="143" t="s">
        <v>62</v>
      </c>
      <c r="E39" s="144">
        <v>527865</v>
      </c>
      <c r="F39" s="144">
        <v>527865</v>
      </c>
      <c r="G39" s="116"/>
      <c r="H39" s="116">
        <f t="shared" si="1"/>
        <v>527865</v>
      </c>
      <c r="I39" s="116">
        <f t="shared" si="3"/>
        <v>527865</v>
      </c>
      <c r="J39" s="116"/>
      <c r="K39" s="116"/>
      <c r="L39" s="116"/>
      <c r="M39" s="116">
        <f t="shared" si="0"/>
        <v>0</v>
      </c>
      <c r="N39" s="104"/>
    </row>
    <row r="40" spans="1:14" ht="39.75" customHeight="1">
      <c r="A40" s="53">
        <v>36</v>
      </c>
      <c r="B40" s="105" t="s">
        <v>63</v>
      </c>
      <c r="C40" s="143"/>
      <c r="D40" s="143" t="s">
        <v>64</v>
      </c>
      <c r="E40" s="144">
        <v>568470</v>
      </c>
      <c r="F40" s="144">
        <v>568470</v>
      </c>
      <c r="G40" s="116"/>
      <c r="H40" s="116">
        <f t="shared" si="1"/>
        <v>568470</v>
      </c>
      <c r="I40" s="116">
        <f t="shared" si="3"/>
        <v>568470</v>
      </c>
      <c r="J40" s="116"/>
      <c r="K40" s="116"/>
      <c r="L40" s="116"/>
      <c r="M40" s="116">
        <f t="shared" si="0"/>
        <v>0</v>
      </c>
      <c r="N40" s="104"/>
    </row>
    <row r="41" spans="1:14" ht="39.75" customHeight="1">
      <c r="A41" s="105">
        <v>37</v>
      </c>
      <c r="B41" s="105" t="s">
        <v>65</v>
      </c>
      <c r="C41" s="143"/>
      <c r="D41" s="143" t="s">
        <v>66</v>
      </c>
      <c r="E41" s="144">
        <v>634350</v>
      </c>
      <c r="F41" s="144">
        <v>634350</v>
      </c>
      <c r="G41" s="116"/>
      <c r="H41" s="116">
        <f t="shared" si="1"/>
        <v>634350</v>
      </c>
      <c r="I41" s="116">
        <f t="shared" si="3"/>
        <v>634350</v>
      </c>
      <c r="J41" s="116"/>
      <c r="K41" s="116"/>
      <c r="L41" s="116"/>
      <c r="M41" s="116">
        <f t="shared" si="0"/>
        <v>0</v>
      </c>
      <c r="N41" s="104"/>
    </row>
    <row r="42" spans="1:14" ht="39.75" customHeight="1">
      <c r="A42" s="53">
        <v>38</v>
      </c>
      <c r="B42" s="105" t="s">
        <v>67</v>
      </c>
      <c r="C42" s="143"/>
      <c r="D42" s="143" t="s">
        <v>68</v>
      </c>
      <c r="E42" s="144">
        <v>719712</v>
      </c>
      <c r="F42" s="144">
        <v>719712</v>
      </c>
      <c r="G42" s="116"/>
      <c r="H42" s="116">
        <f t="shared" si="1"/>
        <v>719712</v>
      </c>
      <c r="I42" s="116">
        <f t="shared" si="3"/>
        <v>719712</v>
      </c>
      <c r="J42" s="116"/>
      <c r="K42" s="116"/>
      <c r="L42" s="116"/>
      <c r="M42" s="116">
        <f t="shared" si="0"/>
        <v>0</v>
      </c>
      <c r="N42" s="104"/>
    </row>
    <row r="43" spans="1:14" ht="39.75" customHeight="1">
      <c r="A43" s="105">
        <v>39</v>
      </c>
      <c r="B43" s="105" t="s">
        <v>69</v>
      </c>
      <c r="C43" s="143"/>
      <c r="D43" s="143" t="s">
        <v>70</v>
      </c>
      <c r="E43" s="144">
        <v>724880</v>
      </c>
      <c r="F43" s="144">
        <v>724880</v>
      </c>
      <c r="G43" s="116"/>
      <c r="H43" s="116">
        <f t="shared" si="1"/>
        <v>724880</v>
      </c>
      <c r="I43" s="116">
        <f t="shared" si="3"/>
        <v>724880</v>
      </c>
      <c r="J43" s="116"/>
      <c r="K43" s="116"/>
      <c r="L43" s="116"/>
      <c r="M43" s="116">
        <f t="shared" si="0"/>
        <v>0</v>
      </c>
      <c r="N43" s="104"/>
    </row>
    <row r="44" spans="1:14" ht="39.75" customHeight="1">
      <c r="A44" s="53">
        <v>40</v>
      </c>
      <c r="B44" s="105" t="s">
        <v>71</v>
      </c>
      <c r="C44" s="143"/>
      <c r="D44" s="143" t="s">
        <v>72</v>
      </c>
      <c r="E44" s="144">
        <v>572103</v>
      </c>
      <c r="F44" s="144">
        <v>572103</v>
      </c>
      <c r="G44" s="116"/>
      <c r="H44" s="116">
        <f t="shared" si="1"/>
        <v>572103</v>
      </c>
      <c r="I44" s="116">
        <f t="shared" si="3"/>
        <v>572103</v>
      </c>
      <c r="J44" s="116"/>
      <c r="K44" s="116"/>
      <c r="L44" s="116"/>
      <c r="M44" s="116">
        <f t="shared" si="0"/>
        <v>0</v>
      </c>
      <c r="N44" s="104"/>
    </row>
    <row r="45" spans="1:14" ht="39.75" customHeight="1">
      <c r="A45" s="106">
        <v>41</v>
      </c>
      <c r="B45" s="106" t="s">
        <v>73</v>
      </c>
      <c r="C45" s="104"/>
      <c r="D45" s="104" t="s">
        <v>74</v>
      </c>
      <c r="E45" s="116">
        <v>567563</v>
      </c>
      <c r="F45" s="116">
        <v>567563</v>
      </c>
      <c r="G45" s="116"/>
      <c r="H45" s="116">
        <f t="shared" si="1"/>
        <v>567563</v>
      </c>
      <c r="I45" s="116">
        <f t="shared" si="3"/>
        <v>567563</v>
      </c>
      <c r="J45" s="116"/>
      <c r="K45" s="116"/>
      <c r="L45" s="116"/>
      <c r="M45" s="116">
        <f t="shared" si="0"/>
        <v>0</v>
      </c>
      <c r="N45" s="104"/>
    </row>
    <row r="46" spans="1:14" ht="39.75" customHeight="1">
      <c r="A46" s="106">
        <v>42</v>
      </c>
      <c r="B46" s="106" t="s">
        <v>75</v>
      </c>
      <c r="C46" s="104"/>
      <c r="D46" s="104" t="s">
        <v>76</v>
      </c>
      <c r="E46" s="116">
        <v>726310</v>
      </c>
      <c r="F46" s="116">
        <v>726310</v>
      </c>
      <c r="G46" s="116"/>
      <c r="H46" s="116">
        <f t="shared" si="1"/>
        <v>726310</v>
      </c>
      <c r="I46" s="116">
        <f t="shared" si="3"/>
        <v>726310</v>
      </c>
      <c r="J46" s="116"/>
      <c r="K46" s="116"/>
      <c r="L46" s="116"/>
      <c r="M46" s="116">
        <f t="shared" si="0"/>
        <v>0</v>
      </c>
      <c r="N46" s="104"/>
    </row>
    <row r="47" spans="1:14" ht="39.75" customHeight="1">
      <c r="A47" s="106">
        <v>43</v>
      </c>
      <c r="B47" s="106" t="s">
        <v>77</v>
      </c>
      <c r="C47" s="104"/>
      <c r="D47" s="104" t="s">
        <v>78</v>
      </c>
      <c r="E47" s="116">
        <v>595140</v>
      </c>
      <c r="F47" s="116">
        <v>595140</v>
      </c>
      <c r="G47" s="116"/>
      <c r="H47" s="116">
        <f t="shared" si="1"/>
        <v>595140</v>
      </c>
      <c r="I47" s="116">
        <f t="shared" si="3"/>
        <v>595140</v>
      </c>
      <c r="J47" s="116"/>
      <c r="K47" s="116"/>
      <c r="L47" s="116"/>
      <c r="M47" s="116">
        <f t="shared" si="0"/>
        <v>0</v>
      </c>
      <c r="N47" s="104"/>
    </row>
    <row r="48" spans="1:14" ht="39.75" customHeight="1">
      <c r="A48" s="106">
        <v>44</v>
      </c>
      <c r="B48" s="106" t="s">
        <v>79</v>
      </c>
      <c r="C48" s="104"/>
      <c r="D48" s="104" t="s">
        <v>80</v>
      </c>
      <c r="E48" s="116">
        <v>595140</v>
      </c>
      <c r="F48" s="116">
        <v>595140</v>
      </c>
      <c r="G48" s="116"/>
      <c r="H48" s="116">
        <f t="shared" si="1"/>
        <v>595140</v>
      </c>
      <c r="I48" s="116">
        <f t="shared" si="3"/>
        <v>595140</v>
      </c>
      <c r="J48" s="116"/>
      <c r="K48" s="116"/>
      <c r="L48" s="116"/>
      <c r="M48" s="116">
        <f t="shared" si="0"/>
        <v>0</v>
      </c>
      <c r="N48" s="104"/>
    </row>
    <row r="49" spans="1:14" ht="39.75" customHeight="1">
      <c r="A49" s="106">
        <v>45</v>
      </c>
      <c r="B49" s="106" t="s">
        <v>81</v>
      </c>
      <c r="C49" s="104"/>
      <c r="D49" s="104" t="s">
        <v>82</v>
      </c>
      <c r="E49" s="116">
        <v>659874</v>
      </c>
      <c r="F49" s="116">
        <v>659874</v>
      </c>
      <c r="G49" s="116"/>
      <c r="H49" s="116">
        <f t="shared" si="1"/>
        <v>659874</v>
      </c>
      <c r="I49" s="116">
        <f t="shared" si="3"/>
        <v>659874</v>
      </c>
      <c r="J49" s="116"/>
      <c r="K49" s="116"/>
      <c r="L49" s="116"/>
      <c r="M49" s="116">
        <f t="shared" si="0"/>
        <v>0</v>
      </c>
      <c r="N49" s="104"/>
    </row>
    <row r="50" spans="1:14" ht="39.75" customHeight="1">
      <c r="A50" s="106">
        <v>46</v>
      </c>
      <c r="B50" s="106" t="s">
        <v>83</v>
      </c>
      <c r="C50" s="104"/>
      <c r="D50" s="104" t="s">
        <v>84</v>
      </c>
      <c r="E50" s="116">
        <v>572103</v>
      </c>
      <c r="F50" s="116">
        <v>572103</v>
      </c>
      <c r="G50" s="116"/>
      <c r="H50" s="116">
        <f t="shared" si="1"/>
        <v>572103</v>
      </c>
      <c r="I50" s="116">
        <f t="shared" si="3"/>
        <v>572103</v>
      </c>
      <c r="J50" s="116"/>
      <c r="K50" s="116"/>
      <c r="L50" s="116"/>
      <c r="M50" s="116">
        <f t="shared" si="0"/>
        <v>0</v>
      </c>
      <c r="N50" s="104"/>
    </row>
    <row r="51" spans="1:14" ht="39.75" customHeight="1">
      <c r="A51" s="106">
        <v>47</v>
      </c>
      <c r="B51" s="106" t="s">
        <v>85</v>
      </c>
      <c r="C51" s="104"/>
      <c r="D51" s="104" t="s">
        <v>86</v>
      </c>
      <c r="E51" s="116">
        <v>687960</v>
      </c>
      <c r="F51" s="116">
        <v>687960</v>
      </c>
      <c r="G51" s="116"/>
      <c r="H51" s="116">
        <f t="shared" si="1"/>
        <v>687960</v>
      </c>
      <c r="I51" s="116">
        <f t="shared" si="3"/>
        <v>687960</v>
      </c>
      <c r="J51" s="116"/>
      <c r="K51" s="116"/>
      <c r="L51" s="116"/>
      <c r="M51" s="116">
        <f t="shared" si="0"/>
        <v>0</v>
      </c>
      <c r="N51" s="104"/>
    </row>
    <row r="52" spans="1:14" ht="39.75" customHeight="1">
      <c r="A52" s="106">
        <v>48</v>
      </c>
      <c r="B52" s="106" t="s">
        <v>87</v>
      </c>
      <c r="C52" s="104"/>
      <c r="D52" s="145" t="s">
        <v>88</v>
      </c>
      <c r="E52" s="116">
        <v>482328</v>
      </c>
      <c r="F52" s="116">
        <v>482328</v>
      </c>
      <c r="G52" s="116"/>
      <c r="H52" s="116">
        <f t="shared" si="1"/>
        <v>482328</v>
      </c>
      <c r="I52" s="116">
        <f t="shared" si="3"/>
        <v>482328</v>
      </c>
      <c r="J52" s="116"/>
      <c r="K52" s="116"/>
      <c r="L52" s="116"/>
      <c r="M52" s="116">
        <f t="shared" si="0"/>
        <v>0</v>
      </c>
      <c r="N52" s="104"/>
    </row>
    <row r="53" spans="1:14" ht="39.75" customHeight="1">
      <c r="A53" s="106">
        <v>49</v>
      </c>
      <c r="B53" s="106" t="s">
        <v>89</v>
      </c>
      <c r="C53" s="104"/>
      <c r="D53" s="145" t="s">
        <v>90</v>
      </c>
      <c r="E53" s="116">
        <v>590265</v>
      </c>
      <c r="F53" s="116">
        <v>590265</v>
      </c>
      <c r="G53" s="116"/>
      <c r="H53" s="116">
        <f t="shared" si="1"/>
        <v>590265</v>
      </c>
      <c r="I53" s="116">
        <f t="shared" si="3"/>
        <v>590265</v>
      </c>
      <c r="J53" s="116"/>
      <c r="K53" s="116"/>
      <c r="L53" s="116"/>
      <c r="M53" s="116">
        <f t="shared" si="0"/>
        <v>0</v>
      </c>
      <c r="N53" s="104"/>
    </row>
    <row r="54" spans="1:14" ht="39.75" customHeight="1">
      <c r="A54" s="106">
        <v>50</v>
      </c>
      <c r="B54" s="106" t="s">
        <v>91</v>
      </c>
      <c r="C54" s="104"/>
      <c r="D54" s="145" t="s">
        <v>92</v>
      </c>
      <c r="E54" s="116">
        <v>501120</v>
      </c>
      <c r="F54" s="116">
        <v>501120</v>
      </c>
      <c r="G54" s="116"/>
      <c r="H54" s="116">
        <f t="shared" si="1"/>
        <v>501120</v>
      </c>
      <c r="I54" s="116">
        <f t="shared" si="3"/>
        <v>501120</v>
      </c>
      <c r="J54" s="116"/>
      <c r="K54" s="116"/>
      <c r="L54" s="116"/>
      <c r="M54" s="116">
        <f t="shared" si="0"/>
        <v>0</v>
      </c>
      <c r="N54" s="104"/>
    </row>
    <row r="55" spans="1:14" ht="39.75" customHeight="1">
      <c r="A55" s="106">
        <v>51</v>
      </c>
      <c r="B55" s="106" t="s">
        <v>93</v>
      </c>
      <c r="C55" s="104"/>
      <c r="D55" s="104" t="s">
        <v>1144</v>
      </c>
      <c r="E55" s="116">
        <v>1031660</v>
      </c>
      <c r="F55" s="116">
        <v>1031660</v>
      </c>
      <c r="G55" s="116"/>
      <c r="H55" s="116">
        <f t="shared" si="1"/>
        <v>1031660</v>
      </c>
      <c r="I55" s="116">
        <f t="shared" si="3"/>
        <v>1031660</v>
      </c>
      <c r="J55" s="116"/>
      <c r="K55" s="116"/>
      <c r="L55" s="116"/>
      <c r="M55" s="116">
        <f t="shared" si="0"/>
        <v>0</v>
      </c>
      <c r="N55" s="104"/>
    </row>
    <row r="56" spans="1:14" ht="39.75" customHeight="1">
      <c r="A56" s="106">
        <v>52</v>
      </c>
      <c r="B56" s="106" t="s">
        <v>94</v>
      </c>
      <c r="C56" s="104"/>
      <c r="D56" s="104" t="s">
        <v>1145</v>
      </c>
      <c r="E56" s="116">
        <v>511743</v>
      </c>
      <c r="F56" s="116">
        <v>511743</v>
      </c>
      <c r="G56" s="116"/>
      <c r="H56" s="116">
        <f t="shared" si="1"/>
        <v>511743</v>
      </c>
      <c r="I56" s="116">
        <v>511743</v>
      </c>
      <c r="J56" s="116"/>
      <c r="K56" s="116"/>
      <c r="L56" s="116"/>
      <c r="M56" s="116">
        <f t="shared" si="0"/>
        <v>0</v>
      </c>
      <c r="N56" s="104"/>
    </row>
    <row r="57" spans="1:14" ht="39.75" customHeight="1">
      <c r="A57" s="106">
        <v>53</v>
      </c>
      <c r="B57" s="106" t="s">
        <v>95</v>
      </c>
      <c r="C57" s="104"/>
      <c r="D57" s="104" t="s">
        <v>1146</v>
      </c>
      <c r="E57" s="116">
        <v>672000</v>
      </c>
      <c r="F57" s="116">
        <v>672000</v>
      </c>
      <c r="G57" s="116"/>
      <c r="H57" s="116">
        <f t="shared" si="1"/>
        <v>672000</v>
      </c>
      <c r="I57" s="116">
        <f>E57</f>
        <v>672000</v>
      </c>
      <c r="J57" s="116"/>
      <c r="K57" s="116"/>
      <c r="L57" s="116"/>
      <c r="M57" s="116">
        <f t="shared" si="0"/>
        <v>0</v>
      </c>
      <c r="N57" s="104"/>
    </row>
    <row r="58" spans="1:14" ht="39.75" customHeight="1">
      <c r="A58" s="106">
        <v>54</v>
      </c>
      <c r="B58" s="106" t="s">
        <v>96</v>
      </c>
      <c r="C58" s="104"/>
      <c r="D58" s="104" t="s">
        <v>1147</v>
      </c>
      <c r="E58" s="116">
        <v>545675</v>
      </c>
      <c r="F58" s="116">
        <v>545675</v>
      </c>
      <c r="G58" s="116"/>
      <c r="H58" s="116">
        <f t="shared" si="1"/>
        <v>545675</v>
      </c>
      <c r="I58" s="116">
        <f>E58</f>
        <v>545675</v>
      </c>
      <c r="J58" s="116"/>
      <c r="K58" s="116"/>
      <c r="L58" s="116"/>
      <c r="M58" s="116">
        <f t="shared" si="0"/>
        <v>0</v>
      </c>
      <c r="N58" s="104"/>
    </row>
    <row r="59" spans="1:14" ht="39.75" customHeight="1">
      <c r="A59" s="106">
        <v>55</v>
      </c>
      <c r="B59" s="106" t="s">
        <v>97</v>
      </c>
      <c r="C59" s="104"/>
      <c r="D59" s="104" t="s">
        <v>1148</v>
      </c>
      <c r="E59" s="116">
        <v>707948</v>
      </c>
      <c r="F59" s="116">
        <v>707948</v>
      </c>
      <c r="G59" s="116"/>
      <c r="H59" s="116">
        <f t="shared" si="1"/>
        <v>707948</v>
      </c>
      <c r="I59" s="116">
        <f>E59</f>
        <v>707948</v>
      </c>
      <c r="J59" s="116"/>
      <c r="K59" s="116"/>
      <c r="L59" s="116"/>
      <c r="M59" s="116">
        <f t="shared" si="0"/>
        <v>0</v>
      </c>
      <c r="N59" s="104"/>
    </row>
    <row r="60" spans="1:14" ht="39.75" customHeight="1">
      <c r="A60" s="106">
        <v>56</v>
      </c>
      <c r="B60" s="106" t="s">
        <v>98</v>
      </c>
      <c r="C60" s="104"/>
      <c r="D60" s="104" t="s">
        <v>1149</v>
      </c>
      <c r="E60" s="116">
        <v>862933</v>
      </c>
      <c r="F60" s="116">
        <v>862933</v>
      </c>
      <c r="G60" s="116"/>
      <c r="H60" s="116">
        <f t="shared" si="1"/>
        <v>862933</v>
      </c>
      <c r="I60" s="116">
        <f>E60</f>
        <v>862933</v>
      </c>
      <c r="J60" s="116"/>
      <c r="K60" s="116"/>
      <c r="L60" s="116"/>
      <c r="M60" s="116">
        <f t="shared" si="0"/>
        <v>0</v>
      </c>
      <c r="N60" s="104"/>
    </row>
    <row r="61" spans="1:14" ht="39.75" customHeight="1">
      <c r="A61" s="106">
        <v>57</v>
      </c>
      <c r="B61" s="106" t="s">
        <v>99</v>
      </c>
      <c r="C61" s="104"/>
      <c r="D61" s="104" t="s">
        <v>1150</v>
      </c>
      <c r="E61" s="116">
        <v>604000</v>
      </c>
      <c r="F61" s="116">
        <v>604000</v>
      </c>
      <c r="G61" s="116"/>
      <c r="H61" s="116">
        <f t="shared" si="1"/>
        <v>604000</v>
      </c>
      <c r="I61" s="116">
        <v>604000</v>
      </c>
      <c r="J61" s="116"/>
      <c r="K61" s="116"/>
      <c r="L61" s="116"/>
      <c r="M61" s="116">
        <f t="shared" si="0"/>
        <v>0</v>
      </c>
      <c r="N61" s="104"/>
    </row>
    <row r="62" spans="1:14" ht="39.75" customHeight="1">
      <c r="A62" s="106">
        <v>58</v>
      </c>
      <c r="B62" s="106" t="s">
        <v>100</v>
      </c>
      <c r="C62" s="104"/>
      <c r="D62" s="104" t="s">
        <v>1151</v>
      </c>
      <c r="E62" s="116">
        <v>592060</v>
      </c>
      <c r="F62" s="116">
        <v>592060</v>
      </c>
      <c r="G62" s="116"/>
      <c r="H62" s="116">
        <f t="shared" si="1"/>
        <v>592060</v>
      </c>
      <c r="I62" s="116">
        <v>592060</v>
      </c>
      <c r="J62" s="116"/>
      <c r="K62" s="116"/>
      <c r="L62" s="116"/>
      <c r="M62" s="116">
        <f t="shared" si="0"/>
        <v>0</v>
      </c>
      <c r="N62" s="104"/>
    </row>
    <row r="63" spans="1:14" ht="39.75" customHeight="1">
      <c r="A63" s="106">
        <v>59</v>
      </c>
      <c r="B63" s="106" t="s">
        <v>101</v>
      </c>
      <c r="C63" s="104"/>
      <c r="D63" s="104" t="s">
        <v>1152</v>
      </c>
      <c r="E63" s="116">
        <v>730080</v>
      </c>
      <c r="F63" s="116">
        <v>730080</v>
      </c>
      <c r="G63" s="116"/>
      <c r="H63" s="116">
        <f t="shared" si="1"/>
        <v>730080</v>
      </c>
      <c r="I63" s="116">
        <f>E63</f>
        <v>730080</v>
      </c>
      <c r="J63" s="116"/>
      <c r="K63" s="116"/>
      <c r="L63" s="116"/>
      <c r="M63" s="116">
        <f t="shared" si="0"/>
        <v>0</v>
      </c>
      <c r="N63" s="104"/>
    </row>
    <row r="64" spans="1:14" ht="39.75" customHeight="1">
      <c r="A64" s="106">
        <v>60</v>
      </c>
      <c r="B64" s="106" t="s">
        <v>102</v>
      </c>
      <c r="C64" s="104"/>
      <c r="D64" s="104" t="s">
        <v>1153</v>
      </c>
      <c r="E64" s="116">
        <v>568470</v>
      </c>
      <c r="F64" s="116">
        <v>568470</v>
      </c>
      <c r="G64" s="116"/>
      <c r="H64" s="116">
        <f t="shared" si="1"/>
        <v>568470</v>
      </c>
      <c r="I64" s="116">
        <v>568470</v>
      </c>
      <c r="J64" s="116"/>
      <c r="K64" s="116"/>
      <c r="L64" s="116"/>
      <c r="M64" s="116">
        <f t="shared" si="0"/>
        <v>0</v>
      </c>
      <c r="N64" s="104"/>
    </row>
    <row r="65" spans="1:14" s="109" customFormat="1" ht="39.75" customHeight="1">
      <c r="A65" s="107">
        <v>61</v>
      </c>
      <c r="B65" s="107" t="s">
        <v>103</v>
      </c>
      <c r="C65" s="108"/>
      <c r="D65" s="108" t="s">
        <v>902</v>
      </c>
      <c r="E65" s="117">
        <v>552630</v>
      </c>
      <c r="F65" s="117">
        <v>552630</v>
      </c>
      <c r="G65" s="117"/>
      <c r="H65" s="116">
        <f t="shared" si="1"/>
        <v>552630</v>
      </c>
      <c r="I65" s="117">
        <f>E65</f>
        <v>552630</v>
      </c>
      <c r="J65" s="117"/>
      <c r="K65" s="117"/>
      <c r="L65" s="117"/>
      <c r="M65" s="116">
        <f t="shared" si="0"/>
        <v>0</v>
      </c>
      <c r="N65" s="108"/>
    </row>
    <row r="66" spans="1:14" ht="39.75" customHeight="1">
      <c r="A66" s="106">
        <v>62</v>
      </c>
      <c r="B66" s="106" t="s">
        <v>104</v>
      </c>
      <c r="C66" s="104"/>
      <c r="D66" s="104" t="s">
        <v>1154</v>
      </c>
      <c r="E66" s="116">
        <v>575000</v>
      </c>
      <c r="F66" s="116">
        <v>575000</v>
      </c>
      <c r="G66" s="116"/>
      <c r="H66" s="116">
        <f t="shared" si="1"/>
        <v>575000</v>
      </c>
      <c r="I66" s="116">
        <f>E66</f>
        <v>575000</v>
      </c>
      <c r="J66" s="116"/>
      <c r="K66" s="116"/>
      <c r="L66" s="116"/>
      <c r="M66" s="116">
        <f t="shared" si="0"/>
        <v>0</v>
      </c>
      <c r="N66" s="104"/>
    </row>
    <row r="67" spans="1:14" ht="39.75" customHeight="1">
      <c r="A67" s="106">
        <v>63</v>
      </c>
      <c r="B67" s="106" t="s">
        <v>105</v>
      </c>
      <c r="C67" s="104"/>
      <c r="D67" s="104" t="s">
        <v>1155</v>
      </c>
      <c r="E67" s="116">
        <v>499842</v>
      </c>
      <c r="F67" s="116">
        <v>499842</v>
      </c>
      <c r="G67" s="116"/>
      <c r="H67" s="116">
        <f t="shared" si="1"/>
        <v>499842</v>
      </c>
      <c r="I67" s="116">
        <f>E67</f>
        <v>499842</v>
      </c>
      <c r="J67" s="116"/>
      <c r="K67" s="116"/>
      <c r="L67" s="116"/>
      <c r="M67" s="116">
        <f t="shared" si="0"/>
        <v>0</v>
      </c>
      <c r="N67" s="104"/>
    </row>
    <row r="68" spans="1:14" ht="39.75" customHeight="1">
      <c r="A68" s="106">
        <v>64</v>
      </c>
      <c r="B68" s="106" t="s">
        <v>106</v>
      </c>
      <c r="C68" s="104"/>
      <c r="D68" s="104" t="s">
        <v>1156</v>
      </c>
      <c r="E68" s="116">
        <v>508950</v>
      </c>
      <c r="F68" s="116">
        <v>508950</v>
      </c>
      <c r="G68" s="116"/>
      <c r="H68" s="116">
        <f t="shared" si="1"/>
        <v>508950</v>
      </c>
      <c r="I68" s="116">
        <v>508950</v>
      </c>
      <c r="J68" s="116"/>
      <c r="K68" s="116"/>
      <c r="L68" s="116"/>
      <c r="M68" s="116">
        <f t="shared" si="0"/>
        <v>0</v>
      </c>
      <c r="N68" s="104"/>
    </row>
    <row r="69" spans="1:14" ht="39.75" customHeight="1">
      <c r="A69" s="106">
        <v>65</v>
      </c>
      <c r="B69" s="106" t="s">
        <v>107</v>
      </c>
      <c r="C69" s="104"/>
      <c r="D69" s="104" t="s">
        <v>1157</v>
      </c>
      <c r="E69" s="116">
        <v>572103</v>
      </c>
      <c r="F69" s="116">
        <v>572103</v>
      </c>
      <c r="G69" s="116"/>
      <c r="H69" s="116">
        <f t="shared" si="1"/>
        <v>572103</v>
      </c>
      <c r="I69" s="116">
        <f>E69</f>
        <v>572103</v>
      </c>
      <c r="J69" s="116"/>
      <c r="K69" s="116"/>
      <c r="L69" s="116"/>
      <c r="M69" s="116">
        <f aca="true" t="shared" si="4" ref="M69:M132">E69-H69</f>
        <v>0</v>
      </c>
      <c r="N69" s="104"/>
    </row>
    <row r="70" spans="1:14" ht="39.75" customHeight="1">
      <c r="A70" s="106">
        <v>66</v>
      </c>
      <c r="B70" s="106" t="s">
        <v>108</v>
      </c>
      <c r="C70" s="104"/>
      <c r="D70" s="104" t="s">
        <v>1158</v>
      </c>
      <c r="E70" s="116">
        <v>1085000</v>
      </c>
      <c r="F70" s="116">
        <v>1085000</v>
      </c>
      <c r="G70" s="116"/>
      <c r="H70" s="116">
        <f aca="true" t="shared" si="5" ref="H70:H133">I70+J70</f>
        <v>1085000</v>
      </c>
      <c r="I70" s="116">
        <f>E70</f>
        <v>1085000</v>
      </c>
      <c r="J70" s="116"/>
      <c r="K70" s="116"/>
      <c r="L70" s="116"/>
      <c r="M70" s="116">
        <f t="shared" si="4"/>
        <v>0</v>
      </c>
      <c r="N70" s="104"/>
    </row>
    <row r="71" spans="1:14" ht="39.75" customHeight="1">
      <c r="A71" s="106">
        <v>67</v>
      </c>
      <c r="B71" s="106" t="s">
        <v>109</v>
      </c>
      <c r="C71" s="104"/>
      <c r="D71" s="104" t="s">
        <v>1159</v>
      </c>
      <c r="E71" s="116">
        <v>515710</v>
      </c>
      <c r="F71" s="116">
        <v>515710</v>
      </c>
      <c r="G71" s="116"/>
      <c r="H71" s="116">
        <f t="shared" si="5"/>
        <v>515710</v>
      </c>
      <c r="I71" s="116">
        <v>515710</v>
      </c>
      <c r="J71" s="116"/>
      <c r="K71" s="116"/>
      <c r="L71" s="116"/>
      <c r="M71" s="116">
        <f t="shared" si="4"/>
        <v>0</v>
      </c>
      <c r="N71" s="104"/>
    </row>
    <row r="72" spans="1:14" ht="39.75" customHeight="1">
      <c r="A72" s="106">
        <v>68</v>
      </c>
      <c r="B72" s="106" t="s">
        <v>110</v>
      </c>
      <c r="C72" s="104"/>
      <c r="D72" s="104" t="s">
        <v>1160</v>
      </c>
      <c r="E72" s="116">
        <v>687960</v>
      </c>
      <c r="F72" s="116">
        <v>687960</v>
      </c>
      <c r="G72" s="116"/>
      <c r="H72" s="116">
        <f t="shared" si="5"/>
        <v>687960</v>
      </c>
      <c r="I72" s="116">
        <f>E72</f>
        <v>687960</v>
      </c>
      <c r="J72" s="116"/>
      <c r="K72" s="116"/>
      <c r="L72" s="116"/>
      <c r="M72" s="116">
        <f t="shared" si="4"/>
        <v>0</v>
      </c>
      <c r="N72" s="104"/>
    </row>
    <row r="73" spans="1:14" ht="39.75" customHeight="1">
      <c r="A73" s="106">
        <v>69</v>
      </c>
      <c r="B73" s="106" t="s">
        <v>111</v>
      </c>
      <c r="C73" s="104"/>
      <c r="D73" s="104" t="s">
        <v>1161</v>
      </c>
      <c r="E73" s="116">
        <v>504950</v>
      </c>
      <c r="F73" s="116">
        <v>504950</v>
      </c>
      <c r="G73" s="116"/>
      <c r="H73" s="116">
        <f t="shared" si="5"/>
        <v>504950</v>
      </c>
      <c r="I73" s="116">
        <v>504950</v>
      </c>
      <c r="J73" s="116"/>
      <c r="K73" s="116"/>
      <c r="L73" s="116"/>
      <c r="M73" s="116">
        <f t="shared" si="4"/>
        <v>0</v>
      </c>
      <c r="N73" s="104"/>
    </row>
    <row r="74" spans="1:14" ht="39.75" customHeight="1">
      <c r="A74" s="106">
        <v>70</v>
      </c>
      <c r="B74" s="106" t="s">
        <v>112</v>
      </c>
      <c r="C74" s="104"/>
      <c r="D74" s="104" t="s">
        <v>1162</v>
      </c>
      <c r="E74" s="116">
        <v>763000</v>
      </c>
      <c r="F74" s="116">
        <v>763000</v>
      </c>
      <c r="G74" s="116"/>
      <c r="H74" s="116">
        <f t="shared" si="5"/>
        <v>763000</v>
      </c>
      <c r="I74" s="116">
        <v>763000</v>
      </c>
      <c r="J74" s="116"/>
      <c r="K74" s="116"/>
      <c r="L74" s="116"/>
      <c r="M74" s="116">
        <f t="shared" si="4"/>
        <v>0</v>
      </c>
      <c r="N74" s="104"/>
    </row>
    <row r="75" spans="1:14" ht="39.75" customHeight="1">
      <c r="A75" s="106">
        <v>71</v>
      </c>
      <c r="B75" s="106" t="s">
        <v>113</v>
      </c>
      <c r="C75" s="104"/>
      <c r="D75" s="104" t="s">
        <v>1163</v>
      </c>
      <c r="E75" s="116">
        <v>662913</v>
      </c>
      <c r="F75" s="116">
        <v>662913</v>
      </c>
      <c r="G75" s="116"/>
      <c r="H75" s="116">
        <f t="shared" si="5"/>
        <v>662913</v>
      </c>
      <c r="I75" s="116">
        <f>E75</f>
        <v>662913</v>
      </c>
      <c r="J75" s="116"/>
      <c r="K75" s="116"/>
      <c r="L75" s="116"/>
      <c r="M75" s="116">
        <f t="shared" si="4"/>
        <v>0</v>
      </c>
      <c r="N75" s="104"/>
    </row>
    <row r="76" spans="1:14" ht="39.75" customHeight="1">
      <c r="A76" s="106">
        <v>72</v>
      </c>
      <c r="B76" s="106" t="s">
        <v>114</v>
      </c>
      <c r="C76" s="104"/>
      <c r="D76" s="104" t="s">
        <v>1164</v>
      </c>
      <c r="E76" s="116">
        <v>851112</v>
      </c>
      <c r="F76" s="116">
        <v>851112</v>
      </c>
      <c r="G76" s="116"/>
      <c r="H76" s="116">
        <f t="shared" si="5"/>
        <v>851112</v>
      </c>
      <c r="I76" s="116">
        <f>E76</f>
        <v>851112</v>
      </c>
      <c r="J76" s="116"/>
      <c r="K76" s="116"/>
      <c r="L76" s="116"/>
      <c r="M76" s="116">
        <f t="shared" si="4"/>
        <v>0</v>
      </c>
      <c r="N76" s="104"/>
    </row>
    <row r="77" spans="1:14" ht="39.75" customHeight="1">
      <c r="A77" s="106">
        <v>73</v>
      </c>
      <c r="B77" s="106" t="s">
        <v>115</v>
      </c>
      <c r="C77" s="104"/>
      <c r="D77" s="104" t="s">
        <v>1165</v>
      </c>
      <c r="E77" s="116">
        <v>520910</v>
      </c>
      <c r="F77" s="116">
        <v>520910</v>
      </c>
      <c r="G77" s="116"/>
      <c r="H77" s="116">
        <f t="shared" si="5"/>
        <v>520910</v>
      </c>
      <c r="I77" s="116">
        <v>520910</v>
      </c>
      <c r="J77" s="116"/>
      <c r="K77" s="116"/>
      <c r="L77" s="116"/>
      <c r="M77" s="116">
        <f t="shared" si="4"/>
        <v>0</v>
      </c>
      <c r="N77" s="104"/>
    </row>
    <row r="78" spans="1:14" ht="43.5" customHeight="1">
      <c r="A78" s="106">
        <v>74</v>
      </c>
      <c r="B78" s="106" t="s">
        <v>116</v>
      </c>
      <c r="C78" s="104"/>
      <c r="D78" s="104" t="s">
        <v>1166</v>
      </c>
      <c r="E78" s="116">
        <v>569945</v>
      </c>
      <c r="F78" s="116">
        <v>544128</v>
      </c>
      <c r="G78" s="116">
        <v>25817</v>
      </c>
      <c r="H78" s="116">
        <f t="shared" si="5"/>
        <v>545945</v>
      </c>
      <c r="I78" s="116">
        <v>544128</v>
      </c>
      <c r="J78" s="116">
        <v>1817</v>
      </c>
      <c r="K78" s="116"/>
      <c r="L78" s="116"/>
      <c r="M78" s="116">
        <f t="shared" si="4"/>
        <v>24000</v>
      </c>
      <c r="N78" s="104"/>
    </row>
    <row r="79" spans="1:14" ht="39.75" customHeight="1">
      <c r="A79" s="106">
        <v>75</v>
      </c>
      <c r="B79" s="106" t="s">
        <v>117</v>
      </c>
      <c r="C79" s="104"/>
      <c r="D79" s="104" t="s">
        <v>1167</v>
      </c>
      <c r="E79" s="116">
        <v>448448</v>
      </c>
      <c r="F79" s="116">
        <v>448448</v>
      </c>
      <c r="G79" s="116"/>
      <c r="H79" s="116">
        <f t="shared" si="5"/>
        <v>448448</v>
      </c>
      <c r="I79" s="116">
        <v>448448</v>
      </c>
      <c r="J79" s="116"/>
      <c r="K79" s="116"/>
      <c r="L79" s="116"/>
      <c r="M79" s="116">
        <f t="shared" si="4"/>
        <v>0</v>
      </c>
      <c r="N79" s="104"/>
    </row>
    <row r="80" spans="1:14" ht="39.75" customHeight="1">
      <c r="A80" s="106">
        <v>76</v>
      </c>
      <c r="B80" s="106" t="s">
        <v>118</v>
      </c>
      <c r="C80" s="104"/>
      <c r="D80" s="104" t="s">
        <v>1168</v>
      </c>
      <c r="E80" s="116">
        <v>589000</v>
      </c>
      <c r="F80" s="116">
        <v>589000</v>
      </c>
      <c r="G80" s="116"/>
      <c r="H80" s="116">
        <f t="shared" si="5"/>
        <v>589000</v>
      </c>
      <c r="I80" s="116">
        <f>E80</f>
        <v>589000</v>
      </c>
      <c r="J80" s="116"/>
      <c r="K80" s="116"/>
      <c r="L80" s="116"/>
      <c r="M80" s="116">
        <f t="shared" si="4"/>
        <v>0</v>
      </c>
      <c r="N80" s="104"/>
    </row>
    <row r="81" spans="1:14" ht="39.75" customHeight="1">
      <c r="A81" s="106">
        <v>77</v>
      </c>
      <c r="B81" s="106" t="s">
        <v>119</v>
      </c>
      <c r="C81" s="104"/>
      <c r="D81" s="104" t="s">
        <v>1169</v>
      </c>
      <c r="E81" s="116">
        <v>604110</v>
      </c>
      <c r="F81" s="116">
        <v>604110</v>
      </c>
      <c r="G81" s="116"/>
      <c r="H81" s="116">
        <f t="shared" si="5"/>
        <v>604110</v>
      </c>
      <c r="I81" s="116">
        <v>604110</v>
      </c>
      <c r="J81" s="116"/>
      <c r="K81" s="116"/>
      <c r="L81" s="116"/>
      <c r="M81" s="116">
        <f t="shared" si="4"/>
        <v>0</v>
      </c>
      <c r="N81" s="104"/>
    </row>
    <row r="82" spans="1:14" ht="39.75" customHeight="1">
      <c r="A82" s="106">
        <v>78</v>
      </c>
      <c r="B82" s="106" t="s">
        <v>120</v>
      </c>
      <c r="C82" s="104"/>
      <c r="D82" s="104" t="s">
        <v>1170</v>
      </c>
      <c r="E82" s="116">
        <v>510000</v>
      </c>
      <c r="F82" s="116">
        <v>510000</v>
      </c>
      <c r="G82" s="116"/>
      <c r="H82" s="116">
        <f t="shared" si="5"/>
        <v>510000</v>
      </c>
      <c r="I82" s="116">
        <v>510000</v>
      </c>
      <c r="J82" s="116"/>
      <c r="K82" s="116"/>
      <c r="L82" s="116"/>
      <c r="M82" s="116">
        <f t="shared" si="4"/>
        <v>0</v>
      </c>
      <c r="N82" s="104"/>
    </row>
    <row r="83" spans="1:14" ht="39.75" customHeight="1">
      <c r="A83" s="106">
        <v>79</v>
      </c>
      <c r="B83" s="106" t="s">
        <v>121</v>
      </c>
      <c r="C83" s="104"/>
      <c r="D83" s="104" t="s">
        <v>1171</v>
      </c>
      <c r="E83" s="116">
        <v>600000</v>
      </c>
      <c r="F83" s="116">
        <v>600000</v>
      </c>
      <c r="G83" s="116"/>
      <c r="H83" s="116">
        <f t="shared" si="5"/>
        <v>600000</v>
      </c>
      <c r="I83" s="116">
        <v>600000</v>
      </c>
      <c r="J83" s="116"/>
      <c r="K83" s="116"/>
      <c r="L83" s="116"/>
      <c r="M83" s="116">
        <f t="shared" si="4"/>
        <v>0</v>
      </c>
      <c r="N83" s="104"/>
    </row>
    <row r="84" spans="1:14" ht="39.75" customHeight="1">
      <c r="A84" s="106">
        <v>80</v>
      </c>
      <c r="B84" s="106" t="s">
        <v>122</v>
      </c>
      <c r="C84" s="104"/>
      <c r="D84" s="104" t="s">
        <v>1172</v>
      </c>
      <c r="E84" s="116">
        <v>600000</v>
      </c>
      <c r="F84" s="116">
        <v>600000</v>
      </c>
      <c r="G84" s="116"/>
      <c r="H84" s="116">
        <f t="shared" si="5"/>
        <v>600000</v>
      </c>
      <c r="I84" s="116">
        <v>600000</v>
      </c>
      <c r="J84" s="116"/>
      <c r="K84" s="116"/>
      <c r="L84" s="116"/>
      <c r="M84" s="116">
        <f t="shared" si="4"/>
        <v>0</v>
      </c>
      <c r="N84" s="104"/>
    </row>
    <row r="85" spans="1:14" ht="39.75" customHeight="1">
      <c r="A85" s="106">
        <v>81</v>
      </c>
      <c r="B85" s="106" t="s">
        <v>123</v>
      </c>
      <c r="C85" s="104"/>
      <c r="D85" s="104" t="s">
        <v>1173</v>
      </c>
      <c r="E85" s="116">
        <v>563000</v>
      </c>
      <c r="F85" s="116">
        <v>563000</v>
      </c>
      <c r="G85" s="116"/>
      <c r="H85" s="116">
        <f t="shared" si="5"/>
        <v>563000</v>
      </c>
      <c r="I85" s="116">
        <f>E85</f>
        <v>563000</v>
      </c>
      <c r="J85" s="116"/>
      <c r="K85" s="116"/>
      <c r="L85" s="116"/>
      <c r="M85" s="116">
        <f t="shared" si="4"/>
        <v>0</v>
      </c>
      <c r="N85" s="104"/>
    </row>
    <row r="86" spans="1:14" ht="39.75" customHeight="1">
      <c r="A86" s="106">
        <v>82</v>
      </c>
      <c r="B86" s="106" t="s">
        <v>124</v>
      </c>
      <c r="C86" s="104"/>
      <c r="D86" s="104" t="s">
        <v>1174</v>
      </c>
      <c r="E86" s="116">
        <v>585522</v>
      </c>
      <c r="F86" s="116">
        <v>585522</v>
      </c>
      <c r="G86" s="116"/>
      <c r="H86" s="116">
        <f t="shared" si="5"/>
        <v>585522</v>
      </c>
      <c r="I86" s="116">
        <f>E86</f>
        <v>585522</v>
      </c>
      <c r="J86" s="116"/>
      <c r="K86" s="116"/>
      <c r="L86" s="116"/>
      <c r="M86" s="116">
        <f t="shared" si="4"/>
        <v>0</v>
      </c>
      <c r="N86" s="104"/>
    </row>
    <row r="87" spans="1:14" ht="39.75" customHeight="1">
      <c r="A87" s="106">
        <v>83</v>
      </c>
      <c r="B87" s="106" t="s">
        <v>125</v>
      </c>
      <c r="C87" s="104"/>
      <c r="D87" s="104" t="s">
        <v>1175</v>
      </c>
      <c r="E87" s="116">
        <v>527865</v>
      </c>
      <c r="F87" s="116">
        <v>527865</v>
      </c>
      <c r="G87" s="116"/>
      <c r="H87" s="116">
        <f t="shared" si="5"/>
        <v>527865</v>
      </c>
      <c r="I87" s="116">
        <v>527865</v>
      </c>
      <c r="J87" s="116"/>
      <c r="K87" s="116"/>
      <c r="L87" s="116"/>
      <c r="M87" s="116">
        <f t="shared" si="4"/>
        <v>0</v>
      </c>
      <c r="N87" s="104"/>
    </row>
    <row r="88" spans="1:14" ht="39.75" customHeight="1">
      <c r="A88" s="106">
        <v>84</v>
      </c>
      <c r="B88" s="106" t="s">
        <v>126</v>
      </c>
      <c r="C88" s="104" t="s">
        <v>127</v>
      </c>
      <c r="D88" s="104" t="s">
        <v>1176</v>
      </c>
      <c r="E88" s="116">
        <v>617434</v>
      </c>
      <c r="F88" s="116">
        <v>617434</v>
      </c>
      <c r="G88" s="116"/>
      <c r="H88" s="116">
        <f t="shared" si="5"/>
        <v>617434</v>
      </c>
      <c r="I88" s="116">
        <v>617434</v>
      </c>
      <c r="J88" s="116"/>
      <c r="K88" s="116"/>
      <c r="L88" s="116"/>
      <c r="M88" s="116">
        <f t="shared" si="4"/>
        <v>0</v>
      </c>
      <c r="N88" s="104"/>
    </row>
    <row r="89" spans="1:14" ht="39.75" customHeight="1">
      <c r="A89" s="106">
        <v>85</v>
      </c>
      <c r="B89" s="106" t="s">
        <v>128</v>
      </c>
      <c r="C89" s="104"/>
      <c r="D89" s="104" t="s">
        <v>1177</v>
      </c>
      <c r="E89" s="116">
        <v>720000</v>
      </c>
      <c r="F89" s="116">
        <v>720000</v>
      </c>
      <c r="G89" s="116"/>
      <c r="H89" s="116">
        <f t="shared" si="5"/>
        <v>720000</v>
      </c>
      <c r="I89" s="116">
        <v>720000</v>
      </c>
      <c r="J89" s="116"/>
      <c r="K89" s="116"/>
      <c r="L89" s="116"/>
      <c r="M89" s="116">
        <f t="shared" si="4"/>
        <v>0</v>
      </c>
      <c r="N89" s="104"/>
    </row>
    <row r="90" spans="1:14" ht="39.75" customHeight="1">
      <c r="A90" s="106">
        <v>86</v>
      </c>
      <c r="B90" s="106" t="s">
        <v>1007</v>
      </c>
      <c r="C90" s="104"/>
      <c r="D90" s="104" t="s">
        <v>1178</v>
      </c>
      <c r="E90" s="116">
        <v>560980</v>
      </c>
      <c r="F90" s="116">
        <v>560980</v>
      </c>
      <c r="G90" s="116"/>
      <c r="H90" s="116">
        <f t="shared" si="5"/>
        <v>560980</v>
      </c>
      <c r="I90" s="116">
        <v>560980</v>
      </c>
      <c r="J90" s="116"/>
      <c r="K90" s="116"/>
      <c r="L90" s="116"/>
      <c r="M90" s="116">
        <f t="shared" si="4"/>
        <v>0</v>
      </c>
      <c r="N90" s="104"/>
    </row>
    <row r="91" spans="1:14" ht="39.75" customHeight="1">
      <c r="A91" s="106">
        <v>87</v>
      </c>
      <c r="B91" s="106" t="s">
        <v>129</v>
      </c>
      <c r="C91" s="104"/>
      <c r="D91" s="104" t="s">
        <v>1179</v>
      </c>
      <c r="E91" s="116">
        <v>510000</v>
      </c>
      <c r="F91" s="116">
        <v>510000</v>
      </c>
      <c r="G91" s="116"/>
      <c r="H91" s="116">
        <f t="shared" si="5"/>
        <v>510000</v>
      </c>
      <c r="I91" s="116">
        <v>510000</v>
      </c>
      <c r="J91" s="116"/>
      <c r="K91" s="116"/>
      <c r="L91" s="116"/>
      <c r="M91" s="116">
        <f t="shared" si="4"/>
        <v>0</v>
      </c>
      <c r="N91" s="104"/>
    </row>
    <row r="92" spans="1:14" ht="39.75" customHeight="1">
      <c r="A92" s="106">
        <v>88</v>
      </c>
      <c r="B92" s="106" t="s">
        <v>130</v>
      </c>
      <c r="C92" s="104"/>
      <c r="D92" s="104" t="s">
        <v>1180</v>
      </c>
      <c r="E92" s="116">
        <v>703836</v>
      </c>
      <c r="F92" s="116">
        <v>703836</v>
      </c>
      <c r="G92" s="116"/>
      <c r="H92" s="116">
        <f t="shared" si="5"/>
        <v>703836</v>
      </c>
      <c r="I92" s="116">
        <f>E92</f>
        <v>703836</v>
      </c>
      <c r="J92" s="116"/>
      <c r="K92" s="116"/>
      <c r="L92" s="116"/>
      <c r="M92" s="116">
        <f t="shared" si="4"/>
        <v>0</v>
      </c>
      <c r="N92" s="104"/>
    </row>
    <row r="93" spans="1:14" ht="39.75" customHeight="1">
      <c r="A93" s="106">
        <v>89</v>
      </c>
      <c r="B93" s="106" t="s">
        <v>131</v>
      </c>
      <c r="C93" s="104"/>
      <c r="D93" s="104" t="s">
        <v>1181</v>
      </c>
      <c r="E93" s="116">
        <v>613405</v>
      </c>
      <c r="F93" s="116">
        <v>613405</v>
      </c>
      <c r="G93" s="116"/>
      <c r="H93" s="116">
        <f t="shared" si="5"/>
        <v>613405</v>
      </c>
      <c r="I93" s="116">
        <f>E93</f>
        <v>613405</v>
      </c>
      <c r="J93" s="116"/>
      <c r="K93" s="116"/>
      <c r="L93" s="116"/>
      <c r="M93" s="116">
        <f t="shared" si="4"/>
        <v>0</v>
      </c>
      <c r="N93" s="104"/>
    </row>
    <row r="94" spans="1:14" ht="39.75" customHeight="1">
      <c r="A94" s="106">
        <v>90</v>
      </c>
      <c r="B94" s="106" t="s">
        <v>132</v>
      </c>
      <c r="C94" s="104"/>
      <c r="D94" s="104" t="s">
        <v>1182</v>
      </c>
      <c r="E94" s="116">
        <v>789000</v>
      </c>
      <c r="F94" s="116">
        <v>789000</v>
      </c>
      <c r="G94" s="116"/>
      <c r="H94" s="116">
        <f t="shared" si="5"/>
        <v>789000</v>
      </c>
      <c r="I94" s="116">
        <v>789000</v>
      </c>
      <c r="J94" s="116"/>
      <c r="K94" s="116"/>
      <c r="L94" s="116"/>
      <c r="M94" s="116">
        <f t="shared" si="4"/>
        <v>0</v>
      </c>
      <c r="N94" s="104"/>
    </row>
    <row r="95" spans="1:14" ht="39.75" customHeight="1">
      <c r="A95" s="106">
        <v>91</v>
      </c>
      <c r="B95" s="106" t="s">
        <v>133</v>
      </c>
      <c r="C95" s="104"/>
      <c r="D95" s="104" t="s">
        <v>1183</v>
      </c>
      <c r="E95" s="116">
        <v>741312</v>
      </c>
      <c r="F95" s="116">
        <v>741312</v>
      </c>
      <c r="G95" s="116"/>
      <c r="H95" s="116">
        <f t="shared" si="5"/>
        <v>741312</v>
      </c>
      <c r="I95" s="116">
        <f>E95</f>
        <v>741312</v>
      </c>
      <c r="J95" s="116"/>
      <c r="K95" s="116"/>
      <c r="L95" s="116"/>
      <c r="M95" s="116">
        <f t="shared" si="4"/>
        <v>0</v>
      </c>
      <c r="N95" s="104"/>
    </row>
    <row r="96" spans="1:14" ht="39.75" customHeight="1">
      <c r="A96" s="106">
        <v>92</v>
      </c>
      <c r="B96" s="106" t="s">
        <v>134</v>
      </c>
      <c r="C96" s="104"/>
      <c r="D96" s="104" t="s">
        <v>1184</v>
      </c>
      <c r="E96" s="116">
        <v>527865</v>
      </c>
      <c r="F96" s="116">
        <v>527865</v>
      </c>
      <c r="G96" s="116"/>
      <c r="H96" s="116">
        <f t="shared" si="5"/>
        <v>527865</v>
      </c>
      <c r="I96" s="116">
        <v>527865</v>
      </c>
      <c r="J96" s="116"/>
      <c r="K96" s="116"/>
      <c r="L96" s="116"/>
      <c r="M96" s="116">
        <f t="shared" si="4"/>
        <v>0</v>
      </c>
      <c r="N96" s="104"/>
    </row>
    <row r="97" spans="1:14" ht="39.75" customHeight="1">
      <c r="A97" s="106">
        <v>93</v>
      </c>
      <c r="B97" s="106" t="s">
        <v>135</v>
      </c>
      <c r="C97" s="104"/>
      <c r="D97" s="104" t="s">
        <v>1185</v>
      </c>
      <c r="E97" s="116">
        <v>544128</v>
      </c>
      <c r="F97" s="116">
        <v>544128</v>
      </c>
      <c r="G97" s="116"/>
      <c r="H97" s="116">
        <f t="shared" si="5"/>
        <v>544128</v>
      </c>
      <c r="I97" s="116">
        <f>E97</f>
        <v>544128</v>
      </c>
      <c r="J97" s="116"/>
      <c r="K97" s="116"/>
      <c r="L97" s="116"/>
      <c r="M97" s="116">
        <f t="shared" si="4"/>
        <v>0</v>
      </c>
      <c r="N97" s="104"/>
    </row>
    <row r="98" spans="1:14" ht="39.75" customHeight="1">
      <c r="A98" s="106">
        <v>94</v>
      </c>
      <c r="B98" s="106" t="s">
        <v>136</v>
      </c>
      <c r="C98" s="104"/>
      <c r="D98" s="104" t="s">
        <v>1186</v>
      </c>
      <c r="E98" s="116">
        <v>741312</v>
      </c>
      <c r="F98" s="116">
        <v>741312</v>
      </c>
      <c r="G98" s="116"/>
      <c r="H98" s="116">
        <f t="shared" si="5"/>
        <v>741312</v>
      </c>
      <c r="I98" s="116">
        <f>E98</f>
        <v>741312</v>
      </c>
      <c r="J98" s="116"/>
      <c r="K98" s="116"/>
      <c r="L98" s="116"/>
      <c r="M98" s="116">
        <f t="shared" si="4"/>
        <v>0</v>
      </c>
      <c r="N98" s="104"/>
    </row>
    <row r="99" spans="1:14" ht="39.75" customHeight="1">
      <c r="A99" s="106">
        <v>95</v>
      </c>
      <c r="B99" s="106" t="s">
        <v>137</v>
      </c>
      <c r="C99" s="104"/>
      <c r="D99" s="104" t="s">
        <v>1187</v>
      </c>
      <c r="E99" s="116">
        <v>678384</v>
      </c>
      <c r="F99" s="116">
        <v>678384</v>
      </c>
      <c r="G99" s="116"/>
      <c r="H99" s="116">
        <f t="shared" si="5"/>
        <v>678384</v>
      </c>
      <c r="I99" s="116">
        <v>678384</v>
      </c>
      <c r="J99" s="116"/>
      <c r="K99" s="116"/>
      <c r="L99" s="116"/>
      <c r="M99" s="116">
        <f t="shared" si="4"/>
        <v>0</v>
      </c>
      <c r="N99" s="104"/>
    </row>
    <row r="100" spans="1:14" ht="39.75" customHeight="1">
      <c r="A100" s="106">
        <v>96</v>
      </c>
      <c r="B100" s="106" t="s">
        <v>138</v>
      </c>
      <c r="C100" s="104"/>
      <c r="D100" s="104" t="s">
        <v>1188</v>
      </c>
      <c r="E100" s="116">
        <v>504882</v>
      </c>
      <c r="F100" s="116">
        <v>504882</v>
      </c>
      <c r="G100" s="116"/>
      <c r="H100" s="116">
        <f t="shared" si="5"/>
        <v>504882</v>
      </c>
      <c r="I100" s="116">
        <v>504882</v>
      </c>
      <c r="J100" s="116"/>
      <c r="K100" s="116"/>
      <c r="L100" s="116"/>
      <c r="M100" s="116">
        <f t="shared" si="4"/>
        <v>0</v>
      </c>
      <c r="N100" s="104"/>
    </row>
    <row r="101" spans="1:14" ht="39.75" customHeight="1">
      <c r="A101" s="106">
        <v>97</v>
      </c>
      <c r="B101" s="106" t="s">
        <v>139</v>
      </c>
      <c r="C101" s="104"/>
      <c r="D101" s="104" t="s">
        <v>1189</v>
      </c>
      <c r="E101" s="116">
        <v>726310</v>
      </c>
      <c r="F101" s="116">
        <v>726310</v>
      </c>
      <c r="G101" s="116"/>
      <c r="H101" s="116">
        <f t="shared" si="5"/>
        <v>726310</v>
      </c>
      <c r="I101" s="116">
        <v>726310</v>
      </c>
      <c r="J101" s="116"/>
      <c r="K101" s="116"/>
      <c r="L101" s="116"/>
      <c r="M101" s="116">
        <f t="shared" si="4"/>
        <v>0</v>
      </c>
      <c r="N101" s="104"/>
    </row>
    <row r="102" spans="1:14" ht="39.75" customHeight="1">
      <c r="A102" s="106">
        <v>98</v>
      </c>
      <c r="B102" s="106" t="s">
        <v>140</v>
      </c>
      <c r="C102" s="104"/>
      <c r="D102" s="104" t="s">
        <v>1190</v>
      </c>
      <c r="E102" s="116">
        <v>730080</v>
      </c>
      <c r="F102" s="116">
        <v>730080</v>
      </c>
      <c r="G102" s="116"/>
      <c r="H102" s="116">
        <f t="shared" si="5"/>
        <v>730080</v>
      </c>
      <c r="I102" s="116">
        <f>E102</f>
        <v>730080</v>
      </c>
      <c r="J102" s="116"/>
      <c r="K102" s="116"/>
      <c r="L102" s="116"/>
      <c r="M102" s="116">
        <f t="shared" si="4"/>
        <v>0</v>
      </c>
      <c r="N102" s="104"/>
    </row>
    <row r="103" spans="1:14" ht="39.75" customHeight="1">
      <c r="A103" s="106">
        <v>99</v>
      </c>
      <c r="B103" s="106" t="s">
        <v>141</v>
      </c>
      <c r="C103" s="104"/>
      <c r="D103" s="104" t="s">
        <v>1191</v>
      </c>
      <c r="E103" s="116">
        <v>594816</v>
      </c>
      <c r="F103" s="116">
        <v>594816</v>
      </c>
      <c r="G103" s="116"/>
      <c r="H103" s="116">
        <f t="shared" si="5"/>
        <v>594816</v>
      </c>
      <c r="I103" s="116">
        <f>E103</f>
        <v>594816</v>
      </c>
      <c r="J103" s="116"/>
      <c r="K103" s="116"/>
      <c r="L103" s="116"/>
      <c r="M103" s="116">
        <f t="shared" si="4"/>
        <v>0</v>
      </c>
      <c r="N103" s="104"/>
    </row>
    <row r="104" spans="1:14" ht="39.75" customHeight="1">
      <c r="A104" s="106">
        <v>100</v>
      </c>
      <c r="B104" s="106" t="s">
        <v>142</v>
      </c>
      <c r="C104" s="104"/>
      <c r="D104" s="104" t="s">
        <v>1192</v>
      </c>
      <c r="E104" s="116">
        <v>730080</v>
      </c>
      <c r="F104" s="116">
        <v>730080</v>
      </c>
      <c r="G104" s="116"/>
      <c r="H104" s="116">
        <f t="shared" si="5"/>
        <v>730080</v>
      </c>
      <c r="I104" s="116">
        <v>730080</v>
      </c>
      <c r="J104" s="116"/>
      <c r="K104" s="116"/>
      <c r="L104" s="116"/>
      <c r="M104" s="116">
        <f t="shared" si="4"/>
        <v>0</v>
      </c>
      <c r="N104" s="104"/>
    </row>
    <row r="105" spans="1:14" ht="39.75" customHeight="1">
      <c r="A105" s="106">
        <v>101</v>
      </c>
      <c r="B105" s="106" t="s">
        <v>143</v>
      </c>
      <c r="C105" s="104"/>
      <c r="D105" s="104" t="s">
        <v>144</v>
      </c>
      <c r="E105" s="116">
        <v>710312.5</v>
      </c>
      <c r="F105" s="116">
        <v>707948</v>
      </c>
      <c r="G105" s="116">
        <v>2364.5</v>
      </c>
      <c r="H105" s="116">
        <f t="shared" si="5"/>
        <v>710312.5</v>
      </c>
      <c r="I105" s="116">
        <v>707948</v>
      </c>
      <c r="J105" s="116">
        <v>2364.5</v>
      </c>
      <c r="K105" s="116"/>
      <c r="L105" s="116"/>
      <c r="M105" s="116">
        <f t="shared" si="4"/>
        <v>0</v>
      </c>
      <c r="N105" s="104"/>
    </row>
    <row r="106" spans="1:14" ht="39.75" customHeight="1">
      <c r="A106" s="106">
        <v>102</v>
      </c>
      <c r="B106" s="106" t="s">
        <v>145</v>
      </c>
      <c r="C106" s="104"/>
      <c r="D106" s="104" t="s">
        <v>146</v>
      </c>
      <c r="E106" s="116">
        <v>515710</v>
      </c>
      <c r="F106" s="116">
        <v>515710</v>
      </c>
      <c r="G106" s="116"/>
      <c r="H106" s="116">
        <f t="shared" si="5"/>
        <v>515710</v>
      </c>
      <c r="I106" s="116">
        <v>515710</v>
      </c>
      <c r="J106" s="116"/>
      <c r="K106" s="116"/>
      <c r="L106" s="116"/>
      <c r="M106" s="116">
        <f t="shared" si="4"/>
        <v>0</v>
      </c>
      <c r="N106" s="104"/>
    </row>
    <row r="107" spans="1:14" ht="39.75" customHeight="1">
      <c r="A107" s="106">
        <v>103</v>
      </c>
      <c r="B107" s="106" t="s">
        <v>147</v>
      </c>
      <c r="C107" s="104"/>
      <c r="D107" s="104" t="s">
        <v>148</v>
      </c>
      <c r="E107" s="116">
        <v>734000</v>
      </c>
      <c r="F107" s="116">
        <v>734000</v>
      </c>
      <c r="G107" s="116"/>
      <c r="H107" s="116">
        <f t="shared" si="5"/>
        <v>734000</v>
      </c>
      <c r="I107" s="116">
        <v>734000</v>
      </c>
      <c r="J107" s="116"/>
      <c r="K107" s="116"/>
      <c r="L107" s="116"/>
      <c r="M107" s="116">
        <f t="shared" si="4"/>
        <v>0</v>
      </c>
      <c r="N107" s="104"/>
    </row>
    <row r="108" spans="1:14" ht="39.75" customHeight="1">
      <c r="A108" s="106">
        <v>104</v>
      </c>
      <c r="B108" s="106" t="s">
        <v>149</v>
      </c>
      <c r="C108" s="104"/>
      <c r="D108" s="104" t="s">
        <v>150</v>
      </c>
      <c r="E108" s="116">
        <v>511623</v>
      </c>
      <c r="F108" s="116">
        <v>511623</v>
      </c>
      <c r="G108" s="116"/>
      <c r="H108" s="116">
        <f t="shared" si="5"/>
        <v>511623</v>
      </c>
      <c r="I108" s="116">
        <f>E108</f>
        <v>511623</v>
      </c>
      <c r="J108" s="116"/>
      <c r="K108" s="116"/>
      <c r="L108" s="116"/>
      <c r="M108" s="116">
        <f t="shared" si="4"/>
        <v>0</v>
      </c>
      <c r="N108" s="104"/>
    </row>
    <row r="109" spans="1:14" s="123" customFormat="1" ht="39.75" customHeight="1">
      <c r="A109" s="376">
        <v>105</v>
      </c>
      <c r="B109" s="376" t="s">
        <v>151</v>
      </c>
      <c r="C109" s="377"/>
      <c r="D109" s="377" t="s">
        <v>152</v>
      </c>
      <c r="E109" s="378">
        <v>179234</v>
      </c>
      <c r="F109" s="378">
        <v>179234</v>
      </c>
      <c r="G109" s="378"/>
      <c r="H109" s="378">
        <f t="shared" si="5"/>
        <v>179234</v>
      </c>
      <c r="I109" s="378">
        <v>179234</v>
      </c>
      <c r="J109" s="378"/>
      <c r="K109" s="378"/>
      <c r="L109" s="378"/>
      <c r="M109" s="378">
        <f t="shared" si="4"/>
        <v>0</v>
      </c>
      <c r="N109" s="374" t="s">
        <v>1106</v>
      </c>
    </row>
    <row r="110" spans="1:14" ht="39.75" customHeight="1">
      <c r="A110" s="106">
        <v>106</v>
      </c>
      <c r="B110" s="106" t="s">
        <v>153</v>
      </c>
      <c r="C110" s="104"/>
      <c r="D110" s="104" t="s">
        <v>154</v>
      </c>
      <c r="E110" s="116">
        <v>572103</v>
      </c>
      <c r="F110" s="116">
        <v>572103</v>
      </c>
      <c r="G110" s="116"/>
      <c r="H110" s="116">
        <f t="shared" si="5"/>
        <v>572103</v>
      </c>
      <c r="I110" s="116">
        <f>E110</f>
        <v>572103</v>
      </c>
      <c r="J110" s="116"/>
      <c r="K110" s="116"/>
      <c r="L110" s="116"/>
      <c r="M110" s="116">
        <f t="shared" si="4"/>
        <v>0</v>
      </c>
      <c r="N110" s="104"/>
    </row>
    <row r="111" spans="1:14" ht="39.75" customHeight="1">
      <c r="A111" s="106">
        <v>107</v>
      </c>
      <c r="B111" s="106" t="s">
        <v>155</v>
      </c>
      <c r="C111" s="104"/>
      <c r="D111" s="104" t="s">
        <v>156</v>
      </c>
      <c r="E111" s="116">
        <v>560980</v>
      </c>
      <c r="F111" s="116">
        <v>560980</v>
      </c>
      <c r="G111" s="116"/>
      <c r="H111" s="116">
        <f t="shared" si="5"/>
        <v>560980</v>
      </c>
      <c r="I111" s="116">
        <v>560980</v>
      </c>
      <c r="J111" s="116"/>
      <c r="K111" s="116"/>
      <c r="L111" s="116"/>
      <c r="M111" s="116">
        <f t="shared" si="4"/>
        <v>0</v>
      </c>
      <c r="N111" s="104"/>
    </row>
    <row r="112" spans="1:14" ht="39.75" customHeight="1">
      <c r="A112" s="106">
        <v>108</v>
      </c>
      <c r="B112" s="106" t="s">
        <v>157</v>
      </c>
      <c r="C112" s="104"/>
      <c r="D112" s="104" t="s">
        <v>158</v>
      </c>
      <c r="E112" s="116">
        <v>1046264</v>
      </c>
      <c r="F112" s="116">
        <v>950976</v>
      </c>
      <c r="G112" s="116">
        <v>95288</v>
      </c>
      <c r="H112" s="116">
        <f t="shared" si="5"/>
        <v>1046264</v>
      </c>
      <c r="I112" s="116">
        <v>950976</v>
      </c>
      <c r="J112" s="116">
        <v>95288</v>
      </c>
      <c r="K112" s="116"/>
      <c r="L112" s="116"/>
      <c r="M112" s="116">
        <f t="shared" si="4"/>
        <v>0</v>
      </c>
      <c r="N112" s="104"/>
    </row>
    <row r="113" spans="1:14" ht="39.75" customHeight="1">
      <c r="A113" s="106">
        <v>109</v>
      </c>
      <c r="B113" s="106" t="s">
        <v>159</v>
      </c>
      <c r="C113" s="104"/>
      <c r="D113" s="104" t="s">
        <v>160</v>
      </c>
      <c r="E113" s="116">
        <v>604110</v>
      </c>
      <c r="F113" s="116">
        <v>604110</v>
      </c>
      <c r="G113" s="116"/>
      <c r="H113" s="116">
        <f t="shared" si="5"/>
        <v>604110</v>
      </c>
      <c r="I113" s="116">
        <v>604110</v>
      </c>
      <c r="J113" s="116"/>
      <c r="K113" s="116"/>
      <c r="L113" s="116"/>
      <c r="M113" s="116">
        <f t="shared" si="4"/>
        <v>0</v>
      </c>
      <c r="N113" s="104"/>
    </row>
    <row r="114" spans="1:14" ht="39.75" customHeight="1">
      <c r="A114" s="106">
        <v>110</v>
      </c>
      <c r="B114" s="106" t="s">
        <v>161</v>
      </c>
      <c r="C114" s="104"/>
      <c r="D114" s="104" t="s">
        <v>162</v>
      </c>
      <c r="E114" s="116">
        <v>719712</v>
      </c>
      <c r="F114" s="116">
        <v>719712</v>
      </c>
      <c r="G114" s="116"/>
      <c r="H114" s="116">
        <f t="shared" si="5"/>
        <v>719712</v>
      </c>
      <c r="I114" s="116">
        <f>E114</f>
        <v>719712</v>
      </c>
      <c r="J114" s="116"/>
      <c r="K114" s="116"/>
      <c r="L114" s="116"/>
      <c r="M114" s="116">
        <f t="shared" si="4"/>
        <v>0</v>
      </c>
      <c r="N114" s="104"/>
    </row>
    <row r="115" spans="1:14" ht="39.75" customHeight="1">
      <c r="A115" s="106">
        <v>111</v>
      </c>
      <c r="B115" s="106" t="s">
        <v>163</v>
      </c>
      <c r="C115" s="104"/>
      <c r="D115" s="104" t="s">
        <v>164</v>
      </c>
      <c r="E115" s="116">
        <v>690000</v>
      </c>
      <c r="F115" s="116">
        <v>690000</v>
      </c>
      <c r="G115" s="116"/>
      <c r="H115" s="116">
        <f t="shared" si="5"/>
        <v>690000</v>
      </c>
      <c r="I115" s="116">
        <f>E115</f>
        <v>690000</v>
      </c>
      <c r="J115" s="116"/>
      <c r="K115" s="116"/>
      <c r="L115" s="116"/>
      <c r="M115" s="116">
        <f t="shared" si="4"/>
        <v>0</v>
      </c>
      <c r="N115" s="104"/>
    </row>
    <row r="116" spans="1:14" ht="39.75" customHeight="1">
      <c r="A116" s="106">
        <v>112</v>
      </c>
      <c r="B116" s="106" t="s">
        <v>165</v>
      </c>
      <c r="C116" s="104"/>
      <c r="D116" s="104" t="s">
        <v>166</v>
      </c>
      <c r="E116" s="116">
        <v>572103</v>
      </c>
      <c r="F116" s="116">
        <v>572103</v>
      </c>
      <c r="G116" s="116"/>
      <c r="H116" s="116">
        <f t="shared" si="5"/>
        <v>572103</v>
      </c>
      <c r="I116" s="116">
        <f>E116</f>
        <v>572103</v>
      </c>
      <c r="J116" s="116"/>
      <c r="K116" s="116"/>
      <c r="L116" s="116"/>
      <c r="M116" s="116">
        <f t="shared" si="4"/>
        <v>0</v>
      </c>
      <c r="N116" s="104"/>
    </row>
    <row r="117" spans="1:14" ht="39.75" customHeight="1">
      <c r="A117" s="106">
        <v>113</v>
      </c>
      <c r="B117" s="106" t="s">
        <v>167</v>
      </c>
      <c r="C117" s="104"/>
      <c r="D117" s="104" t="s">
        <v>168</v>
      </c>
      <c r="E117" s="116">
        <v>572103</v>
      </c>
      <c r="F117" s="116">
        <v>572103</v>
      </c>
      <c r="G117" s="116"/>
      <c r="H117" s="116">
        <f t="shared" si="5"/>
        <v>572103</v>
      </c>
      <c r="I117" s="116">
        <f>E117</f>
        <v>572103</v>
      </c>
      <c r="J117" s="116"/>
      <c r="K117" s="116"/>
      <c r="L117" s="116"/>
      <c r="M117" s="116">
        <f t="shared" si="4"/>
        <v>0</v>
      </c>
      <c r="N117" s="104"/>
    </row>
    <row r="118" spans="1:14" ht="39.75" customHeight="1">
      <c r="A118" s="106">
        <v>114</v>
      </c>
      <c r="B118" s="106" t="s">
        <v>169</v>
      </c>
      <c r="C118" s="104"/>
      <c r="D118" s="104" t="s">
        <v>170</v>
      </c>
      <c r="E118" s="116">
        <v>544128</v>
      </c>
      <c r="F118" s="116">
        <v>544128</v>
      </c>
      <c r="G118" s="116"/>
      <c r="H118" s="116">
        <f t="shared" si="5"/>
        <v>544128</v>
      </c>
      <c r="I118" s="116">
        <f>E118</f>
        <v>544128</v>
      </c>
      <c r="J118" s="116"/>
      <c r="K118" s="116"/>
      <c r="L118" s="116"/>
      <c r="M118" s="116">
        <f t="shared" si="4"/>
        <v>0</v>
      </c>
      <c r="N118" s="104"/>
    </row>
    <row r="119" spans="1:14" ht="39.75" customHeight="1">
      <c r="A119" s="106">
        <v>115</v>
      </c>
      <c r="B119" s="106" t="s">
        <v>171</v>
      </c>
      <c r="C119" s="104"/>
      <c r="D119" s="104" t="s">
        <v>172</v>
      </c>
      <c r="E119" s="116">
        <v>594816</v>
      </c>
      <c r="F119" s="116">
        <v>594816</v>
      </c>
      <c r="G119" s="116"/>
      <c r="H119" s="116">
        <f t="shared" si="5"/>
        <v>594816</v>
      </c>
      <c r="I119" s="116">
        <v>594816</v>
      </c>
      <c r="J119" s="116"/>
      <c r="K119" s="116"/>
      <c r="L119" s="116"/>
      <c r="M119" s="116">
        <f t="shared" si="4"/>
        <v>0</v>
      </c>
      <c r="N119" s="104"/>
    </row>
    <row r="120" spans="1:14" ht="39.75" customHeight="1">
      <c r="A120" s="106">
        <v>116</v>
      </c>
      <c r="B120" s="106" t="s">
        <v>173</v>
      </c>
      <c r="C120" s="104"/>
      <c r="D120" s="104" t="s">
        <v>174</v>
      </c>
      <c r="E120" s="116">
        <v>515710</v>
      </c>
      <c r="F120" s="116">
        <v>515710</v>
      </c>
      <c r="G120" s="116"/>
      <c r="H120" s="116">
        <f t="shared" si="5"/>
        <v>515710</v>
      </c>
      <c r="I120" s="116">
        <v>515710</v>
      </c>
      <c r="J120" s="116"/>
      <c r="K120" s="116"/>
      <c r="L120" s="116"/>
      <c r="M120" s="116">
        <f t="shared" si="4"/>
        <v>0</v>
      </c>
      <c r="N120" s="104"/>
    </row>
    <row r="121" spans="1:14" ht="39.75" customHeight="1">
      <c r="A121" s="106">
        <v>117</v>
      </c>
      <c r="B121" s="106" t="s">
        <v>175</v>
      </c>
      <c r="C121" s="104"/>
      <c r="D121" s="104" t="s">
        <v>176</v>
      </c>
      <c r="E121" s="116">
        <v>587650</v>
      </c>
      <c r="F121" s="116">
        <v>587650</v>
      </c>
      <c r="G121" s="116"/>
      <c r="H121" s="116">
        <f t="shared" si="5"/>
        <v>587650</v>
      </c>
      <c r="I121" s="116">
        <v>587650</v>
      </c>
      <c r="J121" s="116"/>
      <c r="K121" s="116"/>
      <c r="L121" s="116"/>
      <c r="M121" s="116">
        <f t="shared" si="4"/>
        <v>0</v>
      </c>
      <c r="N121" s="104"/>
    </row>
    <row r="122" spans="1:14" ht="39.75" customHeight="1">
      <c r="A122" s="106">
        <v>118</v>
      </c>
      <c r="B122" s="106" t="s">
        <v>177</v>
      </c>
      <c r="C122" s="104"/>
      <c r="D122" s="104" t="s">
        <v>178</v>
      </c>
      <c r="E122" s="116">
        <v>595140</v>
      </c>
      <c r="F122" s="116">
        <v>595140</v>
      </c>
      <c r="G122" s="116"/>
      <c r="H122" s="116">
        <f t="shared" si="5"/>
        <v>595140</v>
      </c>
      <c r="I122" s="116">
        <f aca="true" t="shared" si="6" ref="I122:I127">E122</f>
        <v>595140</v>
      </c>
      <c r="J122" s="116"/>
      <c r="K122" s="116"/>
      <c r="L122" s="116"/>
      <c r="M122" s="116">
        <f t="shared" si="4"/>
        <v>0</v>
      </c>
      <c r="N122" s="104"/>
    </row>
    <row r="123" spans="1:14" ht="39.75" customHeight="1">
      <c r="A123" s="106">
        <v>119</v>
      </c>
      <c r="B123" s="106" t="s">
        <v>179</v>
      </c>
      <c r="C123" s="104"/>
      <c r="D123" s="104" t="s">
        <v>180</v>
      </c>
      <c r="E123" s="116">
        <v>712848</v>
      </c>
      <c r="F123" s="116">
        <v>712848</v>
      </c>
      <c r="G123" s="116"/>
      <c r="H123" s="116">
        <f t="shared" si="5"/>
        <v>712848</v>
      </c>
      <c r="I123" s="116">
        <f t="shared" si="6"/>
        <v>712848</v>
      </c>
      <c r="J123" s="116"/>
      <c r="K123" s="116"/>
      <c r="L123" s="116"/>
      <c r="M123" s="116">
        <f t="shared" si="4"/>
        <v>0</v>
      </c>
      <c r="N123" s="104"/>
    </row>
    <row r="124" spans="1:14" ht="39.75" customHeight="1">
      <c r="A124" s="106">
        <v>120</v>
      </c>
      <c r="B124" s="106" t="s">
        <v>181</v>
      </c>
      <c r="C124" s="104"/>
      <c r="D124" s="104" t="s">
        <v>182</v>
      </c>
      <c r="E124" s="116">
        <v>552630</v>
      </c>
      <c r="F124" s="116">
        <v>552630</v>
      </c>
      <c r="G124" s="116"/>
      <c r="H124" s="116">
        <f t="shared" si="5"/>
        <v>552630</v>
      </c>
      <c r="I124" s="116">
        <f t="shared" si="6"/>
        <v>552630</v>
      </c>
      <c r="J124" s="116"/>
      <c r="K124" s="116"/>
      <c r="L124" s="116"/>
      <c r="M124" s="116">
        <f t="shared" si="4"/>
        <v>0</v>
      </c>
      <c r="N124" s="104"/>
    </row>
    <row r="125" spans="1:14" ht="39.75" customHeight="1">
      <c r="A125" s="106">
        <v>121</v>
      </c>
      <c r="B125" s="106" t="s">
        <v>183</v>
      </c>
      <c r="C125" s="104"/>
      <c r="D125" s="104" t="s">
        <v>184</v>
      </c>
      <c r="E125" s="116">
        <v>572103</v>
      </c>
      <c r="F125" s="116">
        <v>572103</v>
      </c>
      <c r="G125" s="116"/>
      <c r="H125" s="116">
        <f t="shared" si="5"/>
        <v>572103</v>
      </c>
      <c r="I125" s="116">
        <f t="shared" si="6"/>
        <v>572103</v>
      </c>
      <c r="J125" s="116"/>
      <c r="K125" s="116"/>
      <c r="L125" s="116"/>
      <c r="M125" s="116">
        <f t="shared" si="4"/>
        <v>0</v>
      </c>
      <c r="N125" s="104"/>
    </row>
    <row r="126" spans="1:14" ht="39.75" customHeight="1">
      <c r="A126" s="106">
        <v>122</v>
      </c>
      <c r="B126" s="106" t="s">
        <v>185</v>
      </c>
      <c r="C126" s="104"/>
      <c r="D126" s="104" t="s">
        <v>186</v>
      </c>
      <c r="E126" s="116">
        <v>724880</v>
      </c>
      <c r="F126" s="116">
        <v>724880</v>
      </c>
      <c r="G126" s="116"/>
      <c r="H126" s="116">
        <f t="shared" si="5"/>
        <v>724880</v>
      </c>
      <c r="I126" s="116">
        <f t="shared" si="6"/>
        <v>724880</v>
      </c>
      <c r="J126" s="116"/>
      <c r="K126" s="116"/>
      <c r="L126" s="116"/>
      <c r="M126" s="116">
        <f t="shared" si="4"/>
        <v>0</v>
      </c>
      <c r="N126" s="104"/>
    </row>
    <row r="127" spans="1:14" ht="39.75" customHeight="1">
      <c r="A127" s="106">
        <v>123</v>
      </c>
      <c r="B127" s="106" t="s">
        <v>187</v>
      </c>
      <c r="C127" s="104"/>
      <c r="D127" s="104" t="s">
        <v>188</v>
      </c>
      <c r="E127" s="116">
        <v>568000</v>
      </c>
      <c r="F127" s="116">
        <v>568000</v>
      </c>
      <c r="G127" s="116"/>
      <c r="H127" s="116">
        <f t="shared" si="5"/>
        <v>568000</v>
      </c>
      <c r="I127" s="116">
        <f t="shared" si="6"/>
        <v>568000</v>
      </c>
      <c r="J127" s="116"/>
      <c r="K127" s="116"/>
      <c r="L127" s="116"/>
      <c r="M127" s="116">
        <f t="shared" si="4"/>
        <v>0</v>
      </c>
      <c r="N127" s="104"/>
    </row>
    <row r="128" spans="1:14" ht="39.75" customHeight="1">
      <c r="A128" s="106">
        <v>124</v>
      </c>
      <c r="B128" s="106" t="s">
        <v>189</v>
      </c>
      <c r="C128" s="104"/>
      <c r="D128" s="104" t="s">
        <v>190</v>
      </c>
      <c r="E128" s="116">
        <v>496000</v>
      </c>
      <c r="F128" s="116">
        <v>496000</v>
      </c>
      <c r="G128" s="116"/>
      <c r="H128" s="116">
        <f t="shared" si="5"/>
        <v>496000</v>
      </c>
      <c r="I128" s="116">
        <v>496000</v>
      </c>
      <c r="J128" s="116"/>
      <c r="K128" s="116"/>
      <c r="L128" s="116"/>
      <c r="M128" s="116">
        <f t="shared" si="4"/>
        <v>0</v>
      </c>
      <c r="N128" s="104"/>
    </row>
    <row r="129" spans="1:14" ht="39.75" customHeight="1">
      <c r="A129" s="106">
        <v>125</v>
      </c>
      <c r="B129" s="106" t="s">
        <v>191</v>
      </c>
      <c r="C129" s="104"/>
      <c r="D129" s="104" t="s">
        <v>192</v>
      </c>
      <c r="E129" s="116">
        <v>600000</v>
      </c>
      <c r="F129" s="116">
        <v>600000</v>
      </c>
      <c r="G129" s="116"/>
      <c r="H129" s="116">
        <f t="shared" si="5"/>
        <v>600000</v>
      </c>
      <c r="I129" s="116">
        <v>600000</v>
      </c>
      <c r="J129" s="116"/>
      <c r="K129" s="116"/>
      <c r="L129" s="116"/>
      <c r="M129" s="116">
        <f t="shared" si="4"/>
        <v>0</v>
      </c>
      <c r="N129" s="104"/>
    </row>
    <row r="130" spans="1:14" ht="39.75" customHeight="1">
      <c r="A130" s="106">
        <v>126</v>
      </c>
      <c r="B130" s="106" t="s">
        <v>193</v>
      </c>
      <c r="C130" s="104"/>
      <c r="D130" s="104" t="s">
        <v>194</v>
      </c>
      <c r="E130" s="116">
        <v>526190</v>
      </c>
      <c r="F130" s="116">
        <v>526190</v>
      </c>
      <c r="G130" s="116"/>
      <c r="H130" s="116">
        <f t="shared" si="5"/>
        <v>526190</v>
      </c>
      <c r="I130" s="116">
        <v>526190</v>
      </c>
      <c r="J130" s="116"/>
      <c r="K130" s="116"/>
      <c r="L130" s="116"/>
      <c r="M130" s="116">
        <f t="shared" si="4"/>
        <v>0</v>
      </c>
      <c r="N130" s="104"/>
    </row>
    <row r="131" spans="1:14" ht="39.75" customHeight="1">
      <c r="A131" s="106">
        <v>127</v>
      </c>
      <c r="B131" s="106" t="s">
        <v>195</v>
      </c>
      <c r="C131" s="104"/>
      <c r="D131" s="104" t="s">
        <v>196</v>
      </c>
      <c r="E131" s="116">
        <v>568470</v>
      </c>
      <c r="F131" s="116">
        <v>568470</v>
      </c>
      <c r="G131" s="116"/>
      <c r="H131" s="116">
        <f t="shared" si="5"/>
        <v>568470</v>
      </c>
      <c r="I131" s="116">
        <v>568470</v>
      </c>
      <c r="J131" s="116"/>
      <c r="K131" s="116"/>
      <c r="L131" s="116"/>
      <c r="M131" s="116">
        <f t="shared" si="4"/>
        <v>0</v>
      </c>
      <c r="N131" s="104"/>
    </row>
    <row r="132" spans="1:14" ht="39.75" customHeight="1">
      <c r="A132" s="106">
        <v>128</v>
      </c>
      <c r="B132" s="106" t="s">
        <v>197</v>
      </c>
      <c r="C132" s="104"/>
      <c r="D132" s="104" t="s">
        <v>198</v>
      </c>
      <c r="E132" s="116">
        <v>572103</v>
      </c>
      <c r="F132" s="116">
        <v>572103</v>
      </c>
      <c r="G132" s="116"/>
      <c r="H132" s="116">
        <f t="shared" si="5"/>
        <v>572103</v>
      </c>
      <c r="I132" s="116">
        <f>E132</f>
        <v>572103</v>
      </c>
      <c r="J132" s="116"/>
      <c r="K132" s="116"/>
      <c r="L132" s="116"/>
      <c r="M132" s="116">
        <f t="shared" si="4"/>
        <v>0</v>
      </c>
      <c r="N132" s="104"/>
    </row>
    <row r="133" spans="1:14" ht="39.75" customHeight="1">
      <c r="A133" s="106">
        <v>129</v>
      </c>
      <c r="B133" s="106" t="s">
        <v>199</v>
      </c>
      <c r="C133" s="104"/>
      <c r="D133" s="104" t="s">
        <v>1193</v>
      </c>
      <c r="E133" s="116">
        <v>590000</v>
      </c>
      <c r="F133" s="116">
        <v>590000</v>
      </c>
      <c r="G133" s="116"/>
      <c r="H133" s="116">
        <f t="shared" si="5"/>
        <v>590000</v>
      </c>
      <c r="I133" s="116">
        <v>590000</v>
      </c>
      <c r="J133" s="116"/>
      <c r="K133" s="116"/>
      <c r="L133" s="116"/>
      <c r="M133" s="116">
        <f aca="true" t="shared" si="7" ref="M133:M196">E133-H133</f>
        <v>0</v>
      </c>
      <c r="N133" s="104"/>
    </row>
    <row r="134" spans="1:14" ht="39.75" customHeight="1">
      <c r="A134" s="106">
        <v>130</v>
      </c>
      <c r="B134" s="106" t="s">
        <v>200</v>
      </c>
      <c r="C134" s="104"/>
      <c r="D134" s="104" t="s">
        <v>201</v>
      </c>
      <c r="E134" s="116">
        <v>568994</v>
      </c>
      <c r="F134" s="116">
        <v>568994</v>
      </c>
      <c r="G134" s="116"/>
      <c r="H134" s="116">
        <f aca="true" t="shared" si="8" ref="H134:H197">I134+J134</f>
        <v>568994</v>
      </c>
      <c r="I134" s="116">
        <v>568994</v>
      </c>
      <c r="J134" s="116"/>
      <c r="K134" s="116"/>
      <c r="L134" s="116"/>
      <c r="M134" s="116">
        <f t="shared" si="7"/>
        <v>0</v>
      </c>
      <c r="N134" s="104"/>
    </row>
    <row r="135" spans="1:14" ht="39.75" customHeight="1">
      <c r="A135" s="106">
        <v>131</v>
      </c>
      <c r="B135" s="106" t="s">
        <v>202</v>
      </c>
      <c r="C135" s="104"/>
      <c r="D135" s="104" t="s">
        <v>203</v>
      </c>
      <c r="E135" s="116">
        <v>511623</v>
      </c>
      <c r="F135" s="116">
        <v>511623</v>
      </c>
      <c r="G135" s="116"/>
      <c r="H135" s="116">
        <f t="shared" si="8"/>
        <v>511623</v>
      </c>
      <c r="I135" s="116">
        <f>E135</f>
        <v>511623</v>
      </c>
      <c r="J135" s="116"/>
      <c r="K135" s="116"/>
      <c r="L135" s="116"/>
      <c r="M135" s="116">
        <f t="shared" si="7"/>
        <v>0</v>
      </c>
      <c r="N135" s="104"/>
    </row>
    <row r="136" spans="1:14" ht="39.75" customHeight="1">
      <c r="A136" s="106">
        <v>132</v>
      </c>
      <c r="B136" s="106" t="s">
        <v>204</v>
      </c>
      <c r="C136" s="104"/>
      <c r="D136" s="104" t="s">
        <v>205</v>
      </c>
      <c r="E136" s="116">
        <v>604110</v>
      </c>
      <c r="F136" s="116">
        <v>604110</v>
      </c>
      <c r="G136" s="116"/>
      <c r="H136" s="116">
        <f t="shared" si="8"/>
        <v>604110</v>
      </c>
      <c r="I136" s="116">
        <f>E136</f>
        <v>604110</v>
      </c>
      <c r="J136" s="116"/>
      <c r="K136" s="116"/>
      <c r="L136" s="116"/>
      <c r="M136" s="116">
        <f t="shared" si="7"/>
        <v>0</v>
      </c>
      <c r="N136" s="104"/>
    </row>
    <row r="137" spans="1:14" ht="39.75" customHeight="1">
      <c r="A137" s="106">
        <v>133</v>
      </c>
      <c r="B137" s="106" t="s">
        <v>206</v>
      </c>
      <c r="C137" s="104"/>
      <c r="D137" s="104" t="s">
        <v>207</v>
      </c>
      <c r="E137" s="116">
        <v>515710</v>
      </c>
      <c r="F137" s="116">
        <v>515710</v>
      </c>
      <c r="G137" s="116"/>
      <c r="H137" s="116">
        <f t="shared" si="8"/>
        <v>515710</v>
      </c>
      <c r="I137" s="116">
        <f>E137</f>
        <v>515710</v>
      </c>
      <c r="J137" s="116"/>
      <c r="K137" s="116"/>
      <c r="L137" s="116"/>
      <c r="M137" s="116">
        <f t="shared" si="7"/>
        <v>0</v>
      </c>
      <c r="N137" s="104"/>
    </row>
    <row r="138" spans="1:14" ht="39.75" customHeight="1">
      <c r="A138" s="106">
        <v>134</v>
      </c>
      <c r="B138" s="106" t="s">
        <v>208</v>
      </c>
      <c r="C138" s="104"/>
      <c r="D138" s="104" t="s">
        <v>209</v>
      </c>
      <c r="E138" s="116">
        <v>586638</v>
      </c>
      <c r="F138" s="116">
        <v>586638</v>
      </c>
      <c r="G138" s="116"/>
      <c r="H138" s="116">
        <f t="shared" si="8"/>
        <v>586638</v>
      </c>
      <c r="I138" s="116">
        <v>586638</v>
      </c>
      <c r="J138" s="116"/>
      <c r="K138" s="116"/>
      <c r="L138" s="116"/>
      <c r="M138" s="116">
        <f t="shared" si="7"/>
        <v>0</v>
      </c>
      <c r="N138" s="104"/>
    </row>
    <row r="139" spans="1:14" ht="39.75" customHeight="1">
      <c r="A139" s="106">
        <v>135</v>
      </c>
      <c r="B139" s="106" t="s">
        <v>210</v>
      </c>
      <c r="C139" s="104"/>
      <c r="D139" s="104" t="s">
        <v>211</v>
      </c>
      <c r="E139" s="116">
        <v>566686</v>
      </c>
      <c r="F139" s="116">
        <v>566686</v>
      </c>
      <c r="G139" s="116"/>
      <c r="H139" s="116">
        <f t="shared" si="8"/>
        <v>566686</v>
      </c>
      <c r="I139" s="116">
        <v>566686</v>
      </c>
      <c r="J139" s="116"/>
      <c r="K139" s="116"/>
      <c r="L139" s="116"/>
      <c r="M139" s="116">
        <f t="shared" si="7"/>
        <v>0</v>
      </c>
      <c r="N139" s="104"/>
    </row>
    <row r="140" spans="1:14" ht="39.75" customHeight="1">
      <c r="A140" s="106">
        <v>136</v>
      </c>
      <c r="B140" s="106" t="s">
        <v>212</v>
      </c>
      <c r="C140" s="104"/>
      <c r="D140" s="104" t="s">
        <v>213</v>
      </c>
      <c r="E140" s="116">
        <v>515710</v>
      </c>
      <c r="F140" s="116">
        <v>515710</v>
      </c>
      <c r="G140" s="116"/>
      <c r="H140" s="116">
        <f t="shared" si="8"/>
        <v>515710</v>
      </c>
      <c r="I140" s="116">
        <v>515710</v>
      </c>
      <c r="J140" s="116"/>
      <c r="K140" s="116"/>
      <c r="L140" s="116"/>
      <c r="M140" s="116">
        <f t="shared" si="7"/>
        <v>0</v>
      </c>
      <c r="N140" s="104"/>
    </row>
    <row r="141" spans="1:14" ht="39.75" customHeight="1">
      <c r="A141" s="106">
        <v>137</v>
      </c>
      <c r="B141" s="106" t="s">
        <v>214</v>
      </c>
      <c r="C141" s="104"/>
      <c r="D141" s="104" t="s">
        <v>215</v>
      </c>
      <c r="E141" s="116">
        <v>763875</v>
      </c>
      <c r="F141" s="116">
        <v>763875</v>
      </c>
      <c r="G141" s="116"/>
      <c r="H141" s="116">
        <f t="shared" si="8"/>
        <v>763875</v>
      </c>
      <c r="I141" s="116">
        <f>E141</f>
        <v>763875</v>
      </c>
      <c r="J141" s="116"/>
      <c r="K141" s="116"/>
      <c r="L141" s="116"/>
      <c r="M141" s="116">
        <f t="shared" si="7"/>
        <v>0</v>
      </c>
      <c r="N141" s="104"/>
    </row>
    <row r="142" spans="1:14" ht="39.75" customHeight="1">
      <c r="A142" s="106">
        <v>138</v>
      </c>
      <c r="B142" s="106" t="s">
        <v>216</v>
      </c>
      <c r="C142" s="104"/>
      <c r="D142" s="104" t="s">
        <v>217</v>
      </c>
      <c r="E142" s="116">
        <v>730080</v>
      </c>
      <c r="F142" s="116">
        <v>730080</v>
      </c>
      <c r="G142" s="116"/>
      <c r="H142" s="116">
        <f t="shared" si="8"/>
        <v>730080</v>
      </c>
      <c r="I142" s="116">
        <f>E142</f>
        <v>730080</v>
      </c>
      <c r="J142" s="116"/>
      <c r="K142" s="116"/>
      <c r="L142" s="116"/>
      <c r="M142" s="116">
        <f t="shared" si="7"/>
        <v>0</v>
      </c>
      <c r="N142" s="104"/>
    </row>
    <row r="143" spans="1:14" ht="39.75" customHeight="1">
      <c r="A143" s="106">
        <v>139</v>
      </c>
      <c r="B143" s="106" t="s">
        <v>218</v>
      </c>
      <c r="C143" s="104"/>
      <c r="D143" s="104" t="s">
        <v>219</v>
      </c>
      <c r="E143" s="116">
        <v>515710</v>
      </c>
      <c r="F143" s="116">
        <v>515710</v>
      </c>
      <c r="G143" s="116"/>
      <c r="H143" s="116">
        <f t="shared" si="8"/>
        <v>515710</v>
      </c>
      <c r="I143" s="116">
        <v>515710</v>
      </c>
      <c r="J143" s="116"/>
      <c r="K143" s="116"/>
      <c r="L143" s="116"/>
      <c r="M143" s="116">
        <f t="shared" si="7"/>
        <v>0</v>
      </c>
      <c r="N143" s="104"/>
    </row>
    <row r="144" spans="1:14" ht="39.75" customHeight="1">
      <c r="A144" s="106">
        <v>140</v>
      </c>
      <c r="B144" s="106" t="s">
        <v>220</v>
      </c>
      <c r="C144" s="104"/>
      <c r="D144" s="104" t="s">
        <v>221</v>
      </c>
      <c r="E144" s="116">
        <v>580875</v>
      </c>
      <c r="F144" s="116">
        <v>580875</v>
      </c>
      <c r="G144" s="116"/>
      <c r="H144" s="116">
        <f t="shared" si="8"/>
        <v>580875</v>
      </c>
      <c r="I144" s="116">
        <f>E144</f>
        <v>580875</v>
      </c>
      <c r="J144" s="116"/>
      <c r="K144" s="116"/>
      <c r="L144" s="116"/>
      <c r="M144" s="116">
        <f t="shared" si="7"/>
        <v>0</v>
      </c>
      <c r="N144" s="104"/>
    </row>
    <row r="145" spans="1:14" ht="39.75" customHeight="1">
      <c r="A145" s="106">
        <v>141</v>
      </c>
      <c r="B145" s="106" t="s">
        <v>222</v>
      </c>
      <c r="C145" s="104"/>
      <c r="D145" s="104" t="s">
        <v>223</v>
      </c>
      <c r="E145" s="116">
        <v>572103</v>
      </c>
      <c r="F145" s="116">
        <v>572103</v>
      </c>
      <c r="G145" s="116"/>
      <c r="H145" s="116">
        <f t="shared" si="8"/>
        <v>572103</v>
      </c>
      <c r="I145" s="116">
        <v>572103</v>
      </c>
      <c r="J145" s="116"/>
      <c r="K145" s="116"/>
      <c r="L145" s="116"/>
      <c r="M145" s="116">
        <f t="shared" si="7"/>
        <v>0</v>
      </c>
      <c r="N145" s="104"/>
    </row>
    <row r="146" spans="1:14" ht="39.75" customHeight="1">
      <c r="A146" s="106">
        <v>142</v>
      </c>
      <c r="B146" s="106" t="s">
        <v>224</v>
      </c>
      <c r="C146" s="104"/>
      <c r="D146" s="104" t="s">
        <v>225</v>
      </c>
      <c r="E146" s="116">
        <v>590000</v>
      </c>
      <c r="F146" s="116">
        <v>590000</v>
      </c>
      <c r="G146" s="116"/>
      <c r="H146" s="116">
        <f t="shared" si="8"/>
        <v>590000</v>
      </c>
      <c r="I146" s="116">
        <v>590000</v>
      </c>
      <c r="J146" s="116"/>
      <c r="K146" s="116"/>
      <c r="L146" s="116"/>
      <c r="M146" s="116">
        <f t="shared" si="7"/>
        <v>0</v>
      </c>
      <c r="N146" s="104"/>
    </row>
    <row r="147" spans="1:14" ht="39.75" customHeight="1">
      <c r="A147" s="106">
        <v>143</v>
      </c>
      <c r="B147" s="106" t="s">
        <v>226</v>
      </c>
      <c r="C147" s="104"/>
      <c r="D147" s="104" t="s">
        <v>227</v>
      </c>
      <c r="E147" s="116">
        <v>583602</v>
      </c>
      <c r="F147" s="116">
        <v>583602</v>
      </c>
      <c r="G147" s="116"/>
      <c r="H147" s="116">
        <f t="shared" si="8"/>
        <v>583602</v>
      </c>
      <c r="I147" s="116">
        <v>583602</v>
      </c>
      <c r="J147" s="116"/>
      <c r="K147" s="116"/>
      <c r="L147" s="116"/>
      <c r="M147" s="116">
        <f t="shared" si="7"/>
        <v>0</v>
      </c>
      <c r="N147" s="104"/>
    </row>
    <row r="148" spans="1:14" ht="39.75" customHeight="1">
      <c r="A148" s="106">
        <v>144</v>
      </c>
      <c r="B148" s="106" t="s">
        <v>228</v>
      </c>
      <c r="C148" s="104"/>
      <c r="D148" s="104" t="s">
        <v>229</v>
      </c>
      <c r="E148" s="116">
        <v>707616</v>
      </c>
      <c r="F148" s="116">
        <v>707616</v>
      </c>
      <c r="G148" s="116"/>
      <c r="H148" s="116">
        <f t="shared" si="8"/>
        <v>707616</v>
      </c>
      <c r="I148" s="116">
        <f>E148</f>
        <v>707616</v>
      </c>
      <c r="J148" s="116"/>
      <c r="K148" s="116"/>
      <c r="L148" s="116"/>
      <c r="M148" s="116">
        <f t="shared" si="7"/>
        <v>0</v>
      </c>
      <c r="N148" s="104"/>
    </row>
    <row r="149" spans="1:14" ht="39.75" customHeight="1">
      <c r="A149" s="106">
        <v>145</v>
      </c>
      <c r="B149" s="106" t="s">
        <v>230</v>
      </c>
      <c r="C149" s="104"/>
      <c r="D149" s="104" t="s">
        <v>231</v>
      </c>
      <c r="E149" s="116">
        <v>585522</v>
      </c>
      <c r="F149" s="116">
        <v>585522</v>
      </c>
      <c r="G149" s="116"/>
      <c r="H149" s="116">
        <f t="shared" si="8"/>
        <v>585522</v>
      </c>
      <c r="I149" s="116">
        <f>E149</f>
        <v>585522</v>
      </c>
      <c r="J149" s="116"/>
      <c r="K149" s="116"/>
      <c r="L149" s="116"/>
      <c r="M149" s="116">
        <f t="shared" si="7"/>
        <v>0</v>
      </c>
      <c r="N149" s="104"/>
    </row>
    <row r="150" spans="1:14" ht="39.75" customHeight="1">
      <c r="A150" s="106">
        <v>146</v>
      </c>
      <c r="B150" s="106" t="s">
        <v>232</v>
      </c>
      <c r="C150" s="104"/>
      <c r="D150" s="104" t="s">
        <v>233</v>
      </c>
      <c r="E150" s="116">
        <v>568994</v>
      </c>
      <c r="F150" s="116">
        <v>568994</v>
      </c>
      <c r="G150" s="116"/>
      <c r="H150" s="116">
        <f t="shared" si="8"/>
        <v>568994</v>
      </c>
      <c r="I150" s="116">
        <v>568994</v>
      </c>
      <c r="J150" s="116"/>
      <c r="K150" s="116"/>
      <c r="L150" s="116"/>
      <c r="M150" s="116">
        <f t="shared" si="7"/>
        <v>0</v>
      </c>
      <c r="N150" s="104"/>
    </row>
    <row r="151" spans="1:14" ht="39.75" customHeight="1">
      <c r="A151" s="106">
        <v>147</v>
      </c>
      <c r="B151" s="106" t="s">
        <v>234</v>
      </c>
      <c r="C151" s="104"/>
      <c r="D151" s="104" t="s">
        <v>235</v>
      </c>
      <c r="E151" s="116">
        <v>726310</v>
      </c>
      <c r="F151" s="116">
        <v>726310</v>
      </c>
      <c r="G151" s="116"/>
      <c r="H151" s="116">
        <f t="shared" si="8"/>
        <v>726310</v>
      </c>
      <c r="I151" s="116">
        <v>726310</v>
      </c>
      <c r="J151" s="116"/>
      <c r="K151" s="116"/>
      <c r="L151" s="116"/>
      <c r="M151" s="116">
        <f t="shared" si="7"/>
        <v>0</v>
      </c>
      <c r="N151" s="104"/>
    </row>
    <row r="152" spans="1:14" ht="39.75" customHeight="1">
      <c r="A152" s="106">
        <v>148</v>
      </c>
      <c r="B152" s="106" t="s">
        <v>236</v>
      </c>
      <c r="C152" s="104"/>
      <c r="D152" s="104" t="s">
        <v>237</v>
      </c>
      <c r="E152" s="116">
        <v>931584</v>
      </c>
      <c r="F152" s="116">
        <v>931584</v>
      </c>
      <c r="G152" s="116"/>
      <c r="H152" s="116">
        <f t="shared" si="8"/>
        <v>931584</v>
      </c>
      <c r="I152" s="116">
        <f>E152</f>
        <v>931584</v>
      </c>
      <c r="J152" s="116"/>
      <c r="K152" s="116"/>
      <c r="L152" s="116"/>
      <c r="M152" s="116">
        <f t="shared" si="7"/>
        <v>0</v>
      </c>
      <c r="N152" s="104"/>
    </row>
    <row r="153" spans="1:14" ht="39.75" customHeight="1">
      <c r="A153" s="106">
        <v>149</v>
      </c>
      <c r="B153" s="106" t="s">
        <v>238</v>
      </c>
      <c r="C153" s="104"/>
      <c r="D153" s="104" t="s">
        <v>239</v>
      </c>
      <c r="E153" s="116">
        <v>730080</v>
      </c>
      <c r="F153" s="116">
        <v>730080</v>
      </c>
      <c r="G153" s="116"/>
      <c r="H153" s="116">
        <f t="shared" si="8"/>
        <v>730080</v>
      </c>
      <c r="I153" s="116">
        <f>E153</f>
        <v>730080</v>
      </c>
      <c r="J153" s="116"/>
      <c r="K153" s="116"/>
      <c r="L153" s="116"/>
      <c r="M153" s="116">
        <f t="shared" si="7"/>
        <v>0</v>
      </c>
      <c r="N153" s="104"/>
    </row>
    <row r="154" spans="1:14" ht="39.75" customHeight="1">
      <c r="A154" s="106">
        <v>150</v>
      </c>
      <c r="B154" s="106" t="s">
        <v>240</v>
      </c>
      <c r="C154" s="104"/>
      <c r="D154" s="104" t="s">
        <v>241</v>
      </c>
      <c r="E154" s="116">
        <v>511623</v>
      </c>
      <c r="F154" s="116">
        <v>511623</v>
      </c>
      <c r="G154" s="116"/>
      <c r="H154" s="116">
        <f t="shared" si="8"/>
        <v>511623</v>
      </c>
      <c r="I154" s="116">
        <v>511623</v>
      </c>
      <c r="J154" s="116"/>
      <c r="K154" s="116"/>
      <c r="L154" s="116"/>
      <c r="M154" s="116">
        <f t="shared" si="7"/>
        <v>0</v>
      </c>
      <c r="N154" s="104"/>
    </row>
    <row r="155" spans="1:14" ht="39.75" customHeight="1">
      <c r="A155" s="106">
        <v>151</v>
      </c>
      <c r="B155" s="106" t="s">
        <v>242</v>
      </c>
      <c r="C155" s="104"/>
      <c r="D155" s="104" t="s">
        <v>243</v>
      </c>
      <c r="E155" s="116">
        <v>585522</v>
      </c>
      <c r="F155" s="116">
        <v>585522</v>
      </c>
      <c r="G155" s="116"/>
      <c r="H155" s="116">
        <f t="shared" si="8"/>
        <v>585522</v>
      </c>
      <c r="I155" s="116">
        <f>E155</f>
        <v>585522</v>
      </c>
      <c r="J155" s="116"/>
      <c r="K155" s="116"/>
      <c r="L155" s="116"/>
      <c r="M155" s="116">
        <f t="shared" si="7"/>
        <v>0</v>
      </c>
      <c r="N155" s="104"/>
    </row>
    <row r="156" spans="1:14" ht="39.75" customHeight="1">
      <c r="A156" s="106">
        <v>152</v>
      </c>
      <c r="B156" s="106" t="s">
        <v>244</v>
      </c>
      <c r="C156" s="104"/>
      <c r="D156" s="104" t="s">
        <v>245</v>
      </c>
      <c r="E156" s="116">
        <v>585522</v>
      </c>
      <c r="F156" s="116">
        <v>585522</v>
      </c>
      <c r="G156" s="116"/>
      <c r="H156" s="116">
        <f t="shared" si="8"/>
        <v>585522</v>
      </c>
      <c r="I156" s="116">
        <f>E156</f>
        <v>585522</v>
      </c>
      <c r="J156" s="116"/>
      <c r="K156" s="116"/>
      <c r="L156" s="116"/>
      <c r="M156" s="116">
        <f t="shared" si="7"/>
        <v>0</v>
      </c>
      <c r="N156" s="104"/>
    </row>
    <row r="157" spans="1:14" ht="39.75" customHeight="1">
      <c r="A157" s="106">
        <v>153</v>
      </c>
      <c r="B157" s="106" t="s">
        <v>246</v>
      </c>
      <c r="C157" s="104"/>
      <c r="D157" s="104" t="s">
        <v>247</v>
      </c>
      <c r="E157" s="116">
        <v>741300</v>
      </c>
      <c r="F157" s="116">
        <v>741300</v>
      </c>
      <c r="G157" s="116"/>
      <c r="H157" s="116">
        <f t="shared" si="8"/>
        <v>741300</v>
      </c>
      <c r="I157" s="116">
        <f>E157</f>
        <v>741300</v>
      </c>
      <c r="J157" s="116"/>
      <c r="K157" s="116"/>
      <c r="L157" s="116"/>
      <c r="M157" s="116">
        <f t="shared" si="7"/>
        <v>0</v>
      </c>
      <c r="N157" s="104"/>
    </row>
    <row r="158" spans="1:14" ht="39.75" customHeight="1">
      <c r="A158" s="106">
        <v>154</v>
      </c>
      <c r="B158" s="106" t="s">
        <v>248</v>
      </c>
      <c r="C158" s="104"/>
      <c r="D158" s="104" t="s">
        <v>249</v>
      </c>
      <c r="E158" s="116">
        <v>763776</v>
      </c>
      <c r="F158" s="116">
        <v>763776</v>
      </c>
      <c r="G158" s="116"/>
      <c r="H158" s="116">
        <f t="shared" si="8"/>
        <v>763776</v>
      </c>
      <c r="I158" s="116">
        <f>E158</f>
        <v>763776</v>
      </c>
      <c r="J158" s="116"/>
      <c r="K158" s="116"/>
      <c r="L158" s="116"/>
      <c r="M158" s="116">
        <f t="shared" si="7"/>
        <v>0</v>
      </c>
      <c r="N158" s="104"/>
    </row>
    <row r="159" spans="1:14" ht="39.75" customHeight="1">
      <c r="A159" s="106">
        <v>155</v>
      </c>
      <c r="B159" s="106" t="s">
        <v>250</v>
      </c>
      <c r="C159" s="104"/>
      <c r="D159" s="104" t="s">
        <v>251</v>
      </c>
      <c r="E159" s="116">
        <v>617434</v>
      </c>
      <c r="F159" s="116">
        <v>617434</v>
      </c>
      <c r="G159" s="116"/>
      <c r="H159" s="116">
        <f t="shared" si="8"/>
        <v>617434</v>
      </c>
      <c r="I159" s="116">
        <v>617434</v>
      </c>
      <c r="J159" s="116"/>
      <c r="K159" s="116"/>
      <c r="L159" s="116"/>
      <c r="M159" s="116">
        <f t="shared" si="7"/>
        <v>0</v>
      </c>
      <c r="N159" s="104"/>
    </row>
    <row r="160" spans="1:14" ht="39.75" customHeight="1">
      <c r="A160" s="106">
        <v>156</v>
      </c>
      <c r="B160" s="106" t="s">
        <v>252</v>
      </c>
      <c r="C160" s="104"/>
      <c r="D160" s="104" t="s">
        <v>253</v>
      </c>
      <c r="E160" s="116">
        <v>642000</v>
      </c>
      <c r="F160" s="116">
        <v>642000</v>
      </c>
      <c r="G160" s="116"/>
      <c r="H160" s="116">
        <f t="shared" si="8"/>
        <v>642000</v>
      </c>
      <c r="I160" s="116">
        <f>E160</f>
        <v>642000</v>
      </c>
      <c r="J160" s="116"/>
      <c r="K160" s="116"/>
      <c r="L160" s="116"/>
      <c r="M160" s="116">
        <f t="shared" si="7"/>
        <v>0</v>
      </c>
      <c r="N160" s="104"/>
    </row>
    <row r="161" spans="1:14" ht="39.75" customHeight="1">
      <c r="A161" s="106">
        <v>157</v>
      </c>
      <c r="B161" s="106" t="s">
        <v>254</v>
      </c>
      <c r="C161" s="104"/>
      <c r="D161" s="104" t="s">
        <v>255</v>
      </c>
      <c r="E161" s="116">
        <v>595140</v>
      </c>
      <c r="F161" s="116">
        <v>595140</v>
      </c>
      <c r="G161" s="116"/>
      <c r="H161" s="116">
        <f t="shared" si="8"/>
        <v>595140</v>
      </c>
      <c r="I161" s="116">
        <f>E161</f>
        <v>595140</v>
      </c>
      <c r="J161" s="116"/>
      <c r="K161" s="116"/>
      <c r="L161" s="116"/>
      <c r="M161" s="116">
        <f t="shared" si="7"/>
        <v>0</v>
      </c>
      <c r="N161" s="104"/>
    </row>
    <row r="162" spans="1:14" ht="39.75" customHeight="1">
      <c r="A162" s="106">
        <v>158</v>
      </c>
      <c r="B162" s="106" t="s">
        <v>256</v>
      </c>
      <c r="C162" s="104"/>
      <c r="D162" s="104" t="s">
        <v>257</v>
      </c>
      <c r="E162" s="116">
        <v>489375</v>
      </c>
      <c r="F162" s="116">
        <v>489375</v>
      </c>
      <c r="G162" s="116"/>
      <c r="H162" s="116">
        <f t="shared" si="8"/>
        <v>489375</v>
      </c>
      <c r="I162" s="116">
        <v>489375</v>
      </c>
      <c r="J162" s="116"/>
      <c r="K162" s="116"/>
      <c r="L162" s="116"/>
      <c r="M162" s="116">
        <f t="shared" si="7"/>
        <v>0</v>
      </c>
      <c r="N162" s="104"/>
    </row>
    <row r="163" spans="1:14" ht="39.75" customHeight="1">
      <c r="A163" s="106">
        <v>159</v>
      </c>
      <c r="B163" s="106" t="s">
        <v>258</v>
      </c>
      <c r="C163" s="104"/>
      <c r="D163" s="104" t="s">
        <v>259</v>
      </c>
      <c r="E163" s="116">
        <v>491908</v>
      </c>
      <c r="F163" s="116">
        <v>491908</v>
      </c>
      <c r="G163" s="116"/>
      <c r="H163" s="116">
        <f t="shared" si="8"/>
        <v>491908</v>
      </c>
      <c r="I163" s="116">
        <v>491908</v>
      </c>
      <c r="J163" s="116"/>
      <c r="K163" s="116"/>
      <c r="L163" s="116"/>
      <c r="M163" s="116">
        <f t="shared" si="7"/>
        <v>0</v>
      </c>
      <c r="N163" s="104"/>
    </row>
    <row r="164" spans="1:14" ht="39.75" customHeight="1">
      <c r="A164" s="106">
        <v>160</v>
      </c>
      <c r="B164" s="106" t="s">
        <v>260</v>
      </c>
      <c r="C164" s="104"/>
      <c r="D164" s="104" t="s">
        <v>261</v>
      </c>
      <c r="E164" s="116">
        <v>567563</v>
      </c>
      <c r="F164" s="116">
        <v>567563</v>
      </c>
      <c r="G164" s="116"/>
      <c r="H164" s="116">
        <f t="shared" si="8"/>
        <v>567563</v>
      </c>
      <c r="I164" s="116">
        <v>567563</v>
      </c>
      <c r="J164" s="116"/>
      <c r="K164" s="116"/>
      <c r="L164" s="116"/>
      <c r="M164" s="116">
        <f t="shared" si="7"/>
        <v>0</v>
      </c>
      <c r="N164" s="104"/>
    </row>
    <row r="165" spans="1:14" ht="39.75" customHeight="1">
      <c r="A165" s="106">
        <v>161</v>
      </c>
      <c r="B165" s="106" t="s">
        <v>262</v>
      </c>
      <c r="C165" s="104"/>
      <c r="D165" s="104" t="s">
        <v>263</v>
      </c>
      <c r="E165" s="116">
        <v>568470</v>
      </c>
      <c r="F165" s="116">
        <v>568470</v>
      </c>
      <c r="G165" s="116"/>
      <c r="H165" s="116">
        <f t="shared" si="8"/>
        <v>568470</v>
      </c>
      <c r="I165" s="116">
        <v>568470</v>
      </c>
      <c r="J165" s="116"/>
      <c r="K165" s="116"/>
      <c r="L165" s="116"/>
      <c r="M165" s="116">
        <f t="shared" si="7"/>
        <v>0</v>
      </c>
      <c r="N165" s="104"/>
    </row>
    <row r="166" spans="1:14" ht="39.75" customHeight="1">
      <c r="A166" s="106">
        <v>162</v>
      </c>
      <c r="B166" s="106" t="s">
        <v>264</v>
      </c>
      <c r="C166" s="104"/>
      <c r="D166" s="104" t="s">
        <v>265</v>
      </c>
      <c r="E166" s="116">
        <v>687960</v>
      </c>
      <c r="F166" s="116">
        <v>687960</v>
      </c>
      <c r="G166" s="116"/>
      <c r="H166" s="116">
        <f t="shared" si="8"/>
        <v>687960</v>
      </c>
      <c r="I166" s="116">
        <v>687960</v>
      </c>
      <c r="J166" s="116"/>
      <c r="K166" s="116"/>
      <c r="L166" s="116"/>
      <c r="M166" s="116">
        <f t="shared" si="7"/>
        <v>0</v>
      </c>
      <c r="N166" s="104"/>
    </row>
    <row r="167" spans="1:14" ht="39.75" customHeight="1">
      <c r="A167" s="106">
        <v>163</v>
      </c>
      <c r="B167" s="106" t="s">
        <v>266</v>
      </c>
      <c r="C167" s="104"/>
      <c r="D167" s="104" t="s">
        <v>267</v>
      </c>
      <c r="E167" s="116">
        <v>590265</v>
      </c>
      <c r="F167" s="116">
        <v>590265</v>
      </c>
      <c r="G167" s="116"/>
      <c r="H167" s="116">
        <f t="shared" si="8"/>
        <v>590265</v>
      </c>
      <c r="I167" s="116">
        <v>590265</v>
      </c>
      <c r="J167" s="116"/>
      <c r="K167" s="116"/>
      <c r="L167" s="116"/>
      <c r="M167" s="116">
        <f t="shared" si="7"/>
        <v>0</v>
      </c>
      <c r="N167" s="104"/>
    </row>
    <row r="168" spans="1:14" ht="39.75" customHeight="1">
      <c r="A168" s="106">
        <v>164</v>
      </c>
      <c r="B168" s="106" t="s">
        <v>268</v>
      </c>
      <c r="C168" s="104"/>
      <c r="D168" s="104" t="s">
        <v>269</v>
      </c>
      <c r="E168" s="116">
        <v>476028</v>
      </c>
      <c r="F168" s="116">
        <v>476028</v>
      </c>
      <c r="G168" s="116"/>
      <c r="H168" s="116">
        <f t="shared" si="8"/>
        <v>476028</v>
      </c>
      <c r="I168" s="116">
        <f>E168</f>
        <v>476028</v>
      </c>
      <c r="J168" s="116"/>
      <c r="K168" s="116"/>
      <c r="L168" s="116"/>
      <c r="M168" s="116">
        <f t="shared" si="7"/>
        <v>0</v>
      </c>
      <c r="N168" s="104"/>
    </row>
    <row r="169" spans="1:14" ht="39.75" customHeight="1">
      <c r="A169" s="106">
        <v>165</v>
      </c>
      <c r="B169" s="106" t="s">
        <v>270</v>
      </c>
      <c r="C169" s="104"/>
      <c r="D169" s="104" t="s">
        <v>271</v>
      </c>
      <c r="E169" s="116">
        <v>732489</v>
      </c>
      <c r="F169" s="116">
        <v>730080</v>
      </c>
      <c r="G169" s="116">
        <v>2409</v>
      </c>
      <c r="H169" s="116">
        <f t="shared" si="8"/>
        <v>732489</v>
      </c>
      <c r="I169" s="116">
        <v>730080</v>
      </c>
      <c r="J169" s="116">
        <v>2409</v>
      </c>
      <c r="K169" s="116"/>
      <c r="L169" s="116"/>
      <c r="M169" s="116">
        <f t="shared" si="7"/>
        <v>0</v>
      </c>
      <c r="N169" s="104"/>
    </row>
    <row r="170" spans="1:14" ht="39.75" customHeight="1">
      <c r="A170" s="106">
        <v>166</v>
      </c>
      <c r="B170" s="106" t="s">
        <v>272</v>
      </c>
      <c r="C170" s="104"/>
      <c r="D170" s="104" t="s">
        <v>273</v>
      </c>
      <c r="E170" s="116">
        <v>707948</v>
      </c>
      <c r="F170" s="116">
        <v>707948</v>
      </c>
      <c r="G170" s="116"/>
      <c r="H170" s="116">
        <f t="shared" si="8"/>
        <v>707948</v>
      </c>
      <c r="I170" s="116">
        <f>E170</f>
        <v>707948</v>
      </c>
      <c r="J170" s="116"/>
      <c r="K170" s="116"/>
      <c r="L170" s="116"/>
      <c r="M170" s="116">
        <f t="shared" si="7"/>
        <v>0</v>
      </c>
      <c r="N170" s="104"/>
    </row>
    <row r="171" spans="1:14" ht="39.75" customHeight="1">
      <c r="A171" s="106">
        <v>167</v>
      </c>
      <c r="B171" s="106" t="s">
        <v>275</v>
      </c>
      <c r="C171" s="104"/>
      <c r="D171" s="104" t="s">
        <v>276</v>
      </c>
      <c r="E171" s="116">
        <v>563022</v>
      </c>
      <c r="F171" s="116">
        <v>563022</v>
      </c>
      <c r="G171" s="116"/>
      <c r="H171" s="116">
        <f t="shared" si="8"/>
        <v>563022</v>
      </c>
      <c r="I171" s="116">
        <v>563022</v>
      </c>
      <c r="J171" s="116"/>
      <c r="K171" s="116"/>
      <c r="L171" s="116"/>
      <c r="M171" s="116">
        <f t="shared" si="7"/>
        <v>0</v>
      </c>
      <c r="N171" s="104"/>
    </row>
    <row r="172" spans="1:14" ht="39.75" customHeight="1">
      <c r="A172" s="106">
        <v>168</v>
      </c>
      <c r="B172" s="106" t="s">
        <v>277</v>
      </c>
      <c r="C172" s="104"/>
      <c r="D172" s="104" t="s">
        <v>278</v>
      </c>
      <c r="E172" s="116">
        <v>545675</v>
      </c>
      <c r="F172" s="116">
        <v>545675</v>
      </c>
      <c r="G172" s="116"/>
      <c r="H172" s="116">
        <f t="shared" si="8"/>
        <v>545675</v>
      </c>
      <c r="I172" s="116">
        <v>545675</v>
      </c>
      <c r="J172" s="116"/>
      <c r="K172" s="116"/>
      <c r="L172" s="116"/>
      <c r="M172" s="116">
        <f t="shared" si="7"/>
        <v>0</v>
      </c>
      <c r="N172" s="104"/>
    </row>
    <row r="173" spans="1:14" ht="39.75" customHeight="1">
      <c r="A173" s="106">
        <v>169</v>
      </c>
      <c r="B173" s="106" t="s">
        <v>279</v>
      </c>
      <c r="C173" s="104"/>
      <c r="D173" s="104" t="s">
        <v>280</v>
      </c>
      <c r="E173" s="116">
        <v>613405</v>
      </c>
      <c r="F173" s="116">
        <v>613405</v>
      </c>
      <c r="G173" s="116"/>
      <c r="H173" s="116">
        <f t="shared" si="8"/>
        <v>613405</v>
      </c>
      <c r="I173" s="116">
        <f>E173</f>
        <v>613405</v>
      </c>
      <c r="J173" s="116"/>
      <c r="K173" s="116"/>
      <c r="L173" s="116"/>
      <c r="M173" s="116">
        <f t="shared" si="7"/>
        <v>0</v>
      </c>
      <c r="N173" s="104"/>
    </row>
    <row r="174" spans="1:14" ht="39.75" customHeight="1">
      <c r="A174" s="106">
        <v>170</v>
      </c>
      <c r="B174" s="106" t="s">
        <v>281</v>
      </c>
      <c r="C174" s="104"/>
      <c r="D174" s="104" t="s">
        <v>282</v>
      </c>
      <c r="E174" s="116">
        <v>600000</v>
      </c>
      <c r="F174" s="116">
        <v>600000</v>
      </c>
      <c r="G174" s="116"/>
      <c r="H174" s="116">
        <f t="shared" si="8"/>
        <v>600000</v>
      </c>
      <c r="I174" s="116">
        <v>600000</v>
      </c>
      <c r="J174" s="116"/>
      <c r="K174" s="116"/>
      <c r="L174" s="116"/>
      <c r="M174" s="116">
        <f t="shared" si="7"/>
        <v>0</v>
      </c>
      <c r="N174" s="104"/>
    </row>
    <row r="175" spans="1:14" ht="39.75" customHeight="1">
      <c r="A175" s="106">
        <v>171</v>
      </c>
      <c r="B175" s="106" t="s">
        <v>283</v>
      </c>
      <c r="C175" s="104"/>
      <c r="D175" s="104" t="s">
        <v>284</v>
      </c>
      <c r="E175" s="116">
        <v>589000</v>
      </c>
      <c r="F175" s="116">
        <v>589000</v>
      </c>
      <c r="G175" s="116"/>
      <c r="H175" s="116">
        <f t="shared" si="8"/>
        <v>589000</v>
      </c>
      <c r="I175" s="116">
        <f>E175</f>
        <v>589000</v>
      </c>
      <c r="J175" s="116"/>
      <c r="K175" s="116"/>
      <c r="L175" s="116"/>
      <c r="M175" s="116">
        <f t="shared" si="7"/>
        <v>0</v>
      </c>
      <c r="N175" s="104"/>
    </row>
    <row r="176" spans="1:14" ht="39.75" customHeight="1">
      <c r="A176" s="106">
        <v>172</v>
      </c>
      <c r="B176" s="106" t="s">
        <v>285</v>
      </c>
      <c r="C176" s="104"/>
      <c r="D176" s="104" t="s">
        <v>286</v>
      </c>
      <c r="E176" s="116">
        <v>579373</v>
      </c>
      <c r="F176" s="116">
        <v>579373</v>
      </c>
      <c r="G176" s="116"/>
      <c r="H176" s="116">
        <f t="shared" si="8"/>
        <v>579373</v>
      </c>
      <c r="I176" s="116">
        <v>579373</v>
      </c>
      <c r="J176" s="116"/>
      <c r="K176" s="116"/>
      <c r="L176" s="116"/>
      <c r="M176" s="116">
        <f t="shared" si="7"/>
        <v>0</v>
      </c>
      <c r="N176" s="104"/>
    </row>
    <row r="177" spans="1:14" ht="39.75" customHeight="1">
      <c r="A177" s="106">
        <v>173</v>
      </c>
      <c r="B177" s="106" t="s">
        <v>287</v>
      </c>
      <c r="C177" s="104"/>
      <c r="D177" s="104" t="s">
        <v>288</v>
      </c>
      <c r="E177" s="116">
        <v>577008</v>
      </c>
      <c r="F177" s="116">
        <v>577008</v>
      </c>
      <c r="G177" s="116"/>
      <c r="H177" s="116">
        <f t="shared" si="8"/>
        <v>577008</v>
      </c>
      <c r="I177" s="116">
        <v>577008</v>
      </c>
      <c r="J177" s="116"/>
      <c r="K177" s="116"/>
      <c r="L177" s="116"/>
      <c r="M177" s="116">
        <f t="shared" si="7"/>
        <v>0</v>
      </c>
      <c r="N177" s="104"/>
    </row>
    <row r="178" spans="1:14" ht="39.75" customHeight="1">
      <c r="A178" s="106">
        <v>174</v>
      </c>
      <c r="B178" s="106" t="s">
        <v>289</v>
      </c>
      <c r="C178" s="104"/>
      <c r="D178" s="104" t="s">
        <v>290</v>
      </c>
      <c r="E178" s="116">
        <v>441441</v>
      </c>
      <c r="F178" s="116">
        <v>441441</v>
      </c>
      <c r="G178" s="116"/>
      <c r="H178" s="116">
        <f t="shared" si="8"/>
        <v>441441</v>
      </c>
      <c r="I178" s="116">
        <f>E178</f>
        <v>441441</v>
      </c>
      <c r="J178" s="116"/>
      <c r="K178" s="116"/>
      <c r="L178" s="116"/>
      <c r="M178" s="116">
        <f t="shared" si="7"/>
        <v>0</v>
      </c>
      <c r="N178" s="104"/>
    </row>
    <row r="179" spans="1:14" ht="39.75" customHeight="1">
      <c r="A179" s="106">
        <v>175</v>
      </c>
      <c r="B179" s="106" t="s">
        <v>291</v>
      </c>
      <c r="C179" s="104"/>
      <c r="D179" s="104" t="s">
        <v>292</v>
      </c>
      <c r="E179" s="116">
        <v>611318</v>
      </c>
      <c r="F179" s="116">
        <v>610220</v>
      </c>
      <c r="G179" s="116">
        <v>1098</v>
      </c>
      <c r="H179" s="116">
        <f t="shared" si="8"/>
        <v>611318</v>
      </c>
      <c r="I179" s="116">
        <v>610220</v>
      </c>
      <c r="J179" s="116">
        <v>1098</v>
      </c>
      <c r="K179" s="116"/>
      <c r="L179" s="116"/>
      <c r="M179" s="116">
        <f t="shared" si="7"/>
        <v>0</v>
      </c>
      <c r="N179" s="104"/>
    </row>
    <row r="180" spans="1:14" ht="39.75" customHeight="1">
      <c r="A180" s="106">
        <v>176</v>
      </c>
      <c r="B180" s="106" t="s">
        <v>293</v>
      </c>
      <c r="C180" s="104"/>
      <c r="D180" s="104" t="s">
        <v>294</v>
      </c>
      <c r="E180" s="116">
        <v>572103</v>
      </c>
      <c r="F180" s="116">
        <v>572103</v>
      </c>
      <c r="G180" s="116"/>
      <c r="H180" s="116">
        <f t="shared" si="8"/>
        <v>572103</v>
      </c>
      <c r="I180" s="116">
        <f>E180</f>
        <v>572103</v>
      </c>
      <c r="J180" s="116"/>
      <c r="K180" s="116"/>
      <c r="L180" s="116"/>
      <c r="M180" s="116">
        <f t="shared" si="7"/>
        <v>0</v>
      </c>
      <c r="N180" s="104"/>
    </row>
    <row r="181" spans="1:14" ht="39.75" customHeight="1">
      <c r="A181" s="106">
        <v>177</v>
      </c>
      <c r="B181" s="106" t="s">
        <v>295</v>
      </c>
      <c r="C181" s="104"/>
      <c r="D181" s="104" t="s">
        <v>296</v>
      </c>
      <c r="E181" s="116">
        <v>578136</v>
      </c>
      <c r="F181" s="116">
        <v>578136</v>
      </c>
      <c r="G181" s="116"/>
      <c r="H181" s="116">
        <f t="shared" si="8"/>
        <v>578136</v>
      </c>
      <c r="I181" s="116">
        <f>E181</f>
        <v>578136</v>
      </c>
      <c r="J181" s="116"/>
      <c r="K181" s="116"/>
      <c r="L181" s="116"/>
      <c r="M181" s="116">
        <f t="shared" si="7"/>
        <v>0</v>
      </c>
      <c r="N181" s="104"/>
    </row>
    <row r="182" spans="1:14" ht="39.75" customHeight="1">
      <c r="A182" s="106">
        <v>178</v>
      </c>
      <c r="B182" s="106" t="s">
        <v>297</v>
      </c>
      <c r="C182" s="104"/>
      <c r="D182" s="104" t="s">
        <v>298</v>
      </c>
      <c r="E182" s="116">
        <v>707616</v>
      </c>
      <c r="F182" s="116">
        <v>707616</v>
      </c>
      <c r="G182" s="116"/>
      <c r="H182" s="116">
        <f t="shared" si="8"/>
        <v>707616</v>
      </c>
      <c r="I182" s="116">
        <f>E182</f>
        <v>707616</v>
      </c>
      <c r="J182" s="116"/>
      <c r="K182" s="116"/>
      <c r="L182" s="116"/>
      <c r="M182" s="116">
        <f t="shared" si="7"/>
        <v>0</v>
      </c>
      <c r="N182" s="104"/>
    </row>
    <row r="183" spans="1:14" ht="39.75" customHeight="1">
      <c r="A183" s="106">
        <v>179</v>
      </c>
      <c r="B183" s="106" t="s">
        <v>299</v>
      </c>
      <c r="C183" s="104"/>
      <c r="D183" s="104" t="s">
        <v>300</v>
      </c>
      <c r="E183" s="116">
        <v>604110</v>
      </c>
      <c r="F183" s="116">
        <v>604110</v>
      </c>
      <c r="G183" s="116"/>
      <c r="H183" s="116">
        <f t="shared" si="8"/>
        <v>604110</v>
      </c>
      <c r="I183" s="116">
        <v>604110</v>
      </c>
      <c r="J183" s="116"/>
      <c r="K183" s="116"/>
      <c r="L183" s="116"/>
      <c r="M183" s="116">
        <f t="shared" si="7"/>
        <v>0</v>
      </c>
      <c r="N183" s="104"/>
    </row>
    <row r="184" spans="1:14" ht="39.75" customHeight="1">
      <c r="A184" s="106">
        <v>180</v>
      </c>
      <c r="B184" s="106" t="s">
        <v>301</v>
      </c>
      <c r="C184" s="104"/>
      <c r="D184" s="104" t="s">
        <v>302</v>
      </c>
      <c r="E184" s="116">
        <v>500000</v>
      </c>
      <c r="F184" s="116">
        <v>500000</v>
      </c>
      <c r="G184" s="116"/>
      <c r="H184" s="116">
        <f t="shared" si="8"/>
        <v>500000</v>
      </c>
      <c r="I184" s="116">
        <v>500000</v>
      </c>
      <c r="J184" s="116"/>
      <c r="K184" s="116"/>
      <c r="L184" s="116"/>
      <c r="M184" s="116">
        <f t="shared" si="7"/>
        <v>0</v>
      </c>
      <c r="N184" s="104"/>
    </row>
    <row r="185" spans="1:14" ht="39.75" customHeight="1">
      <c r="A185" s="106">
        <v>181</v>
      </c>
      <c r="B185" s="106" t="s">
        <v>303</v>
      </c>
      <c r="C185" s="104"/>
      <c r="D185" s="104" t="s">
        <v>304</v>
      </c>
      <c r="E185" s="116">
        <v>569634</v>
      </c>
      <c r="F185" s="116">
        <v>569634</v>
      </c>
      <c r="G185" s="116"/>
      <c r="H185" s="116">
        <f t="shared" si="8"/>
        <v>569634</v>
      </c>
      <c r="I185" s="116">
        <f>E185</f>
        <v>569634</v>
      </c>
      <c r="J185" s="116"/>
      <c r="K185" s="116"/>
      <c r="L185" s="116"/>
      <c r="M185" s="116">
        <f t="shared" si="7"/>
        <v>0</v>
      </c>
      <c r="N185" s="104"/>
    </row>
    <row r="186" spans="1:14" ht="39.75" customHeight="1">
      <c r="A186" s="106">
        <v>182</v>
      </c>
      <c r="B186" s="106" t="s">
        <v>305</v>
      </c>
      <c r="C186" s="104"/>
      <c r="D186" s="104" t="s">
        <v>306</v>
      </c>
      <c r="E186" s="116">
        <v>752544</v>
      </c>
      <c r="F186" s="116">
        <v>752544</v>
      </c>
      <c r="G186" s="116"/>
      <c r="H186" s="116">
        <f t="shared" si="8"/>
        <v>752544</v>
      </c>
      <c r="I186" s="116">
        <v>752544</v>
      </c>
      <c r="J186" s="116"/>
      <c r="K186" s="116"/>
      <c r="L186" s="116"/>
      <c r="M186" s="116">
        <f t="shared" si="7"/>
        <v>0</v>
      </c>
      <c r="N186" s="104"/>
    </row>
    <row r="187" spans="1:14" ht="39.75" customHeight="1">
      <c r="A187" s="106">
        <v>183</v>
      </c>
      <c r="B187" s="106" t="s">
        <v>307</v>
      </c>
      <c r="C187" s="104"/>
      <c r="D187" s="104" t="s">
        <v>308</v>
      </c>
      <c r="E187" s="116">
        <v>740000</v>
      </c>
      <c r="F187" s="116">
        <v>740000</v>
      </c>
      <c r="G187" s="116"/>
      <c r="H187" s="116">
        <f t="shared" si="8"/>
        <v>740000</v>
      </c>
      <c r="I187" s="116">
        <f>E187</f>
        <v>740000</v>
      </c>
      <c r="J187" s="116"/>
      <c r="K187" s="116"/>
      <c r="L187" s="116"/>
      <c r="M187" s="116">
        <f t="shared" si="7"/>
        <v>0</v>
      </c>
      <c r="N187" s="104"/>
    </row>
    <row r="188" spans="1:14" ht="39.75" customHeight="1">
      <c r="A188" s="106">
        <v>184</v>
      </c>
      <c r="B188" s="106" t="s">
        <v>309</v>
      </c>
      <c r="C188" s="104"/>
      <c r="D188" s="104" t="s">
        <v>1194</v>
      </c>
      <c r="E188" s="116">
        <v>507776</v>
      </c>
      <c r="F188" s="116">
        <v>507776</v>
      </c>
      <c r="G188" s="116"/>
      <c r="H188" s="116">
        <f t="shared" si="8"/>
        <v>507776</v>
      </c>
      <c r="I188" s="116">
        <f>E188</f>
        <v>507776</v>
      </c>
      <c r="J188" s="116"/>
      <c r="K188" s="116"/>
      <c r="L188" s="116"/>
      <c r="M188" s="116">
        <f t="shared" si="7"/>
        <v>0</v>
      </c>
      <c r="N188" s="104"/>
    </row>
    <row r="189" spans="1:14" ht="39.75" customHeight="1">
      <c r="A189" s="106">
        <v>185</v>
      </c>
      <c r="B189" s="106" t="s">
        <v>310</v>
      </c>
      <c r="C189" s="104"/>
      <c r="D189" s="104" t="s">
        <v>1195</v>
      </c>
      <c r="E189" s="116">
        <v>491140</v>
      </c>
      <c r="F189" s="116">
        <v>491140</v>
      </c>
      <c r="G189" s="116"/>
      <c r="H189" s="116">
        <f t="shared" si="8"/>
        <v>491140</v>
      </c>
      <c r="I189" s="116">
        <f>E189</f>
        <v>491140</v>
      </c>
      <c r="J189" s="116"/>
      <c r="K189" s="116"/>
      <c r="L189" s="116"/>
      <c r="M189" s="116">
        <f t="shared" si="7"/>
        <v>0</v>
      </c>
      <c r="N189" s="104"/>
    </row>
    <row r="190" spans="1:14" ht="39.75" customHeight="1">
      <c r="A190" s="106">
        <v>186</v>
      </c>
      <c r="B190" s="106" t="s">
        <v>311</v>
      </c>
      <c r="C190" s="104"/>
      <c r="D190" s="104" t="s">
        <v>1196</v>
      </c>
      <c r="E190" s="116">
        <v>630000</v>
      </c>
      <c r="F190" s="116">
        <v>630000</v>
      </c>
      <c r="G190" s="116"/>
      <c r="H190" s="116">
        <f t="shared" si="8"/>
        <v>630000</v>
      </c>
      <c r="I190" s="116">
        <v>630000</v>
      </c>
      <c r="J190" s="116"/>
      <c r="K190" s="116"/>
      <c r="L190" s="116"/>
      <c r="M190" s="116">
        <f t="shared" si="7"/>
        <v>0</v>
      </c>
      <c r="N190" s="104"/>
    </row>
    <row r="191" spans="1:14" ht="39.75" customHeight="1">
      <c r="A191" s="106">
        <v>187</v>
      </c>
      <c r="B191" s="106" t="s">
        <v>312</v>
      </c>
      <c r="C191" s="104"/>
      <c r="D191" s="104" t="s">
        <v>313</v>
      </c>
      <c r="E191" s="116">
        <v>777518</v>
      </c>
      <c r="F191" s="116">
        <v>777518</v>
      </c>
      <c r="G191" s="116"/>
      <c r="H191" s="116">
        <f t="shared" si="8"/>
        <v>777518</v>
      </c>
      <c r="I191" s="116">
        <v>777518</v>
      </c>
      <c r="J191" s="116"/>
      <c r="K191" s="116"/>
      <c r="L191" s="116"/>
      <c r="M191" s="116">
        <f t="shared" si="7"/>
        <v>0</v>
      </c>
      <c r="N191" s="104"/>
    </row>
    <row r="192" spans="1:14" ht="39.75" customHeight="1">
      <c r="A192" s="106">
        <v>188</v>
      </c>
      <c r="B192" s="106" t="s">
        <v>314</v>
      </c>
      <c r="C192" s="104"/>
      <c r="D192" s="104" t="s">
        <v>1197</v>
      </c>
      <c r="E192" s="116">
        <v>572103</v>
      </c>
      <c r="F192" s="116">
        <v>572103</v>
      </c>
      <c r="G192" s="116"/>
      <c r="H192" s="116">
        <f t="shared" si="8"/>
        <v>572103</v>
      </c>
      <c r="I192" s="116">
        <v>572103</v>
      </c>
      <c r="J192" s="116"/>
      <c r="K192" s="116"/>
      <c r="L192" s="116"/>
      <c r="M192" s="116">
        <f t="shared" si="7"/>
        <v>0</v>
      </c>
      <c r="N192" s="104"/>
    </row>
    <row r="193" spans="1:14" ht="39.75" customHeight="1">
      <c r="A193" s="106">
        <v>189</v>
      </c>
      <c r="B193" s="106" t="s">
        <v>315</v>
      </c>
      <c r="C193" s="104"/>
      <c r="D193" s="104" t="s">
        <v>316</v>
      </c>
      <c r="E193" s="116">
        <v>655985</v>
      </c>
      <c r="F193" s="116">
        <v>596893</v>
      </c>
      <c r="G193" s="116">
        <v>59092</v>
      </c>
      <c r="H193" s="116">
        <f t="shared" si="8"/>
        <v>655985</v>
      </c>
      <c r="I193" s="116">
        <v>596893</v>
      </c>
      <c r="J193" s="116">
        <v>59092</v>
      </c>
      <c r="K193" s="116"/>
      <c r="L193" s="116"/>
      <c r="M193" s="116">
        <f t="shared" si="7"/>
        <v>0</v>
      </c>
      <c r="N193" s="104"/>
    </row>
    <row r="194" spans="1:14" ht="39.75" customHeight="1">
      <c r="A194" s="106">
        <v>190</v>
      </c>
      <c r="B194" s="106" t="s">
        <v>317</v>
      </c>
      <c r="C194" s="104"/>
      <c r="D194" s="104" t="s">
        <v>318</v>
      </c>
      <c r="E194" s="116">
        <v>726310</v>
      </c>
      <c r="F194" s="116">
        <v>726310</v>
      </c>
      <c r="G194" s="116"/>
      <c r="H194" s="116">
        <f t="shared" si="8"/>
        <v>726310</v>
      </c>
      <c r="I194" s="116">
        <v>726310</v>
      </c>
      <c r="J194" s="116"/>
      <c r="K194" s="116"/>
      <c r="L194" s="116"/>
      <c r="M194" s="116">
        <f t="shared" si="7"/>
        <v>0</v>
      </c>
      <c r="N194" s="104"/>
    </row>
    <row r="195" spans="1:14" ht="39.75" customHeight="1">
      <c r="A195" s="106">
        <v>191</v>
      </c>
      <c r="B195" s="106" t="s">
        <v>319</v>
      </c>
      <c r="C195" s="104"/>
      <c r="D195" s="104" t="s">
        <v>320</v>
      </c>
      <c r="E195" s="116">
        <v>936117</v>
      </c>
      <c r="F195" s="116">
        <v>936117</v>
      </c>
      <c r="G195" s="116"/>
      <c r="H195" s="116">
        <f t="shared" si="8"/>
        <v>936117</v>
      </c>
      <c r="I195" s="116">
        <f>E195</f>
        <v>936117</v>
      </c>
      <c r="J195" s="116"/>
      <c r="K195" s="116"/>
      <c r="L195" s="116"/>
      <c r="M195" s="116">
        <f t="shared" si="7"/>
        <v>0</v>
      </c>
      <c r="N195" s="104"/>
    </row>
    <row r="196" spans="1:14" ht="39.75" customHeight="1">
      <c r="A196" s="106">
        <v>192</v>
      </c>
      <c r="B196" s="106" t="s">
        <v>321</v>
      </c>
      <c r="C196" s="104"/>
      <c r="D196" s="104" t="s">
        <v>322</v>
      </c>
      <c r="E196" s="116">
        <v>504882</v>
      </c>
      <c r="F196" s="116">
        <v>504882</v>
      </c>
      <c r="G196" s="116"/>
      <c r="H196" s="116">
        <f t="shared" si="8"/>
        <v>504882</v>
      </c>
      <c r="I196" s="116">
        <v>504882</v>
      </c>
      <c r="J196" s="116"/>
      <c r="K196" s="116"/>
      <c r="L196" s="116"/>
      <c r="M196" s="116">
        <f t="shared" si="7"/>
        <v>0</v>
      </c>
      <c r="N196" s="104"/>
    </row>
    <row r="197" spans="1:14" ht="39.75" customHeight="1">
      <c r="A197" s="106">
        <v>193</v>
      </c>
      <c r="B197" s="106" t="s">
        <v>323</v>
      </c>
      <c r="C197" s="104"/>
      <c r="D197" s="104" t="s">
        <v>324</v>
      </c>
      <c r="E197" s="116">
        <v>592060</v>
      </c>
      <c r="F197" s="116">
        <v>592060</v>
      </c>
      <c r="G197" s="116"/>
      <c r="H197" s="116">
        <f t="shared" si="8"/>
        <v>592060</v>
      </c>
      <c r="I197" s="116">
        <v>592060</v>
      </c>
      <c r="J197" s="116"/>
      <c r="K197" s="116"/>
      <c r="L197" s="116"/>
      <c r="M197" s="116">
        <f aca="true" t="shared" si="9" ref="M197:M260">E197-H197</f>
        <v>0</v>
      </c>
      <c r="N197" s="104"/>
    </row>
    <row r="198" spans="1:14" ht="39.75" customHeight="1">
      <c r="A198" s="106">
        <v>194</v>
      </c>
      <c r="B198" s="106" t="s">
        <v>325</v>
      </c>
      <c r="C198" s="104"/>
      <c r="D198" s="104" t="s">
        <v>326</v>
      </c>
      <c r="E198" s="116">
        <v>563470</v>
      </c>
      <c r="F198" s="116">
        <v>563470</v>
      </c>
      <c r="G198" s="116"/>
      <c r="H198" s="116">
        <f aca="true" t="shared" si="10" ref="H198:H261">I198+J198</f>
        <v>563470</v>
      </c>
      <c r="I198" s="116">
        <f>E198</f>
        <v>563470</v>
      </c>
      <c r="J198" s="116"/>
      <c r="K198" s="116"/>
      <c r="L198" s="116"/>
      <c r="M198" s="116">
        <f t="shared" si="9"/>
        <v>0</v>
      </c>
      <c r="N198" s="104"/>
    </row>
    <row r="199" spans="1:14" ht="39.75" customHeight="1">
      <c r="A199" s="106">
        <v>195</v>
      </c>
      <c r="B199" s="106" t="s">
        <v>327</v>
      </c>
      <c r="C199" s="104"/>
      <c r="D199" s="104" t="s">
        <v>328</v>
      </c>
      <c r="E199" s="116">
        <v>625892</v>
      </c>
      <c r="F199" s="116">
        <v>625892</v>
      </c>
      <c r="G199" s="116"/>
      <c r="H199" s="116">
        <f t="shared" si="10"/>
        <v>625892</v>
      </c>
      <c r="I199" s="116">
        <v>625892</v>
      </c>
      <c r="J199" s="116"/>
      <c r="K199" s="116"/>
      <c r="L199" s="116"/>
      <c r="M199" s="116">
        <f t="shared" si="9"/>
        <v>0</v>
      </c>
      <c r="N199" s="104"/>
    </row>
    <row r="200" spans="1:14" ht="39.75" customHeight="1">
      <c r="A200" s="106">
        <v>196</v>
      </c>
      <c r="B200" s="106" t="s">
        <v>329</v>
      </c>
      <c r="C200" s="104"/>
      <c r="D200" s="104" t="s">
        <v>330</v>
      </c>
      <c r="E200" s="116">
        <v>630000</v>
      </c>
      <c r="F200" s="116">
        <v>630000</v>
      </c>
      <c r="G200" s="116"/>
      <c r="H200" s="116">
        <f t="shared" si="10"/>
        <v>630000</v>
      </c>
      <c r="I200" s="116">
        <v>630000</v>
      </c>
      <c r="J200" s="116"/>
      <c r="K200" s="116"/>
      <c r="L200" s="116"/>
      <c r="M200" s="116">
        <f t="shared" si="9"/>
        <v>0</v>
      </c>
      <c r="N200" s="104"/>
    </row>
    <row r="201" spans="1:14" ht="39.75" customHeight="1">
      <c r="A201" s="106">
        <v>197</v>
      </c>
      <c r="B201" s="106" t="s">
        <v>331</v>
      </c>
      <c r="C201" s="104"/>
      <c r="D201" s="104" t="s">
        <v>332</v>
      </c>
      <c r="E201" s="116">
        <v>760000</v>
      </c>
      <c r="F201" s="116">
        <v>760000</v>
      </c>
      <c r="G201" s="116"/>
      <c r="H201" s="116">
        <f t="shared" si="10"/>
        <v>760000</v>
      </c>
      <c r="I201" s="116">
        <v>760000</v>
      </c>
      <c r="J201" s="116"/>
      <c r="K201" s="116"/>
      <c r="L201" s="116"/>
      <c r="M201" s="116">
        <f t="shared" si="9"/>
        <v>0</v>
      </c>
      <c r="N201" s="104"/>
    </row>
    <row r="202" spans="1:14" ht="39.75" customHeight="1">
      <c r="A202" s="106">
        <v>198</v>
      </c>
      <c r="B202" s="106" t="s">
        <v>333</v>
      </c>
      <c r="C202" s="104"/>
      <c r="D202" s="104" t="s">
        <v>334</v>
      </c>
      <c r="E202" s="116">
        <v>864280</v>
      </c>
      <c r="F202" s="116">
        <v>820000</v>
      </c>
      <c r="G202" s="116">
        <v>44280</v>
      </c>
      <c r="H202" s="116">
        <f t="shared" si="10"/>
        <v>864280</v>
      </c>
      <c r="I202" s="116">
        <v>820000</v>
      </c>
      <c r="J202" s="116">
        <v>44280</v>
      </c>
      <c r="K202" s="116"/>
      <c r="L202" s="116"/>
      <c r="M202" s="116">
        <f t="shared" si="9"/>
        <v>0</v>
      </c>
      <c r="N202" s="104"/>
    </row>
    <row r="203" spans="1:14" s="110" customFormat="1" ht="39.75" customHeight="1">
      <c r="A203" s="107">
        <v>199</v>
      </c>
      <c r="B203" s="107" t="s">
        <v>1305</v>
      </c>
      <c r="C203" s="108"/>
      <c r="D203" s="108" t="s">
        <v>335</v>
      </c>
      <c r="E203" s="117">
        <v>739900</v>
      </c>
      <c r="F203" s="117">
        <v>739900</v>
      </c>
      <c r="G203" s="117"/>
      <c r="H203" s="117">
        <f t="shared" si="10"/>
        <v>588900</v>
      </c>
      <c r="I203" s="117">
        <v>588900</v>
      </c>
      <c r="J203" s="117"/>
      <c r="K203" s="117"/>
      <c r="L203" s="117"/>
      <c r="M203" s="117">
        <f t="shared" si="9"/>
        <v>151000</v>
      </c>
      <c r="N203" s="272" t="s">
        <v>1544</v>
      </c>
    </row>
    <row r="204" spans="1:14" ht="39.75" customHeight="1">
      <c r="A204" s="106">
        <v>200</v>
      </c>
      <c r="B204" s="106" t="s">
        <v>336</v>
      </c>
      <c r="C204" s="104"/>
      <c r="D204" s="104" t="s">
        <v>337</v>
      </c>
      <c r="E204" s="116">
        <v>690885</v>
      </c>
      <c r="F204" s="116">
        <v>690885</v>
      </c>
      <c r="G204" s="116"/>
      <c r="H204" s="116">
        <f t="shared" si="10"/>
        <v>690885</v>
      </c>
      <c r="I204" s="116">
        <v>690885</v>
      </c>
      <c r="J204" s="116"/>
      <c r="K204" s="116"/>
      <c r="L204" s="116"/>
      <c r="M204" s="116">
        <f t="shared" si="9"/>
        <v>0</v>
      </c>
      <c r="N204" s="104"/>
    </row>
    <row r="205" spans="1:14" ht="39.75" customHeight="1">
      <c r="A205" s="106">
        <v>201</v>
      </c>
      <c r="B205" s="106" t="s">
        <v>338</v>
      </c>
      <c r="C205" s="104"/>
      <c r="D205" s="104" t="s">
        <v>339</v>
      </c>
      <c r="E205" s="116">
        <v>798654</v>
      </c>
      <c r="F205" s="116">
        <v>797220</v>
      </c>
      <c r="G205" s="116">
        <v>1434</v>
      </c>
      <c r="H205" s="116">
        <f t="shared" si="10"/>
        <v>798654</v>
      </c>
      <c r="I205" s="116">
        <v>797220</v>
      </c>
      <c r="J205" s="116">
        <v>1434</v>
      </c>
      <c r="K205" s="116"/>
      <c r="L205" s="116"/>
      <c r="M205" s="116">
        <f t="shared" si="9"/>
        <v>0</v>
      </c>
      <c r="N205" s="104"/>
    </row>
    <row r="206" spans="1:14" ht="39.75" customHeight="1">
      <c r="A206" s="106">
        <v>202</v>
      </c>
      <c r="B206" s="106" t="s">
        <v>340</v>
      </c>
      <c r="C206" s="104"/>
      <c r="D206" s="104" t="s">
        <v>341</v>
      </c>
      <c r="E206" s="116">
        <v>630000</v>
      </c>
      <c r="F206" s="116">
        <v>630000</v>
      </c>
      <c r="G206" s="116"/>
      <c r="H206" s="116">
        <f t="shared" si="10"/>
        <v>630000</v>
      </c>
      <c r="I206" s="116">
        <v>630000</v>
      </c>
      <c r="J206" s="116"/>
      <c r="K206" s="116"/>
      <c r="L206" s="116"/>
      <c r="M206" s="116">
        <f t="shared" si="9"/>
        <v>0</v>
      </c>
      <c r="N206" s="104"/>
    </row>
    <row r="207" spans="1:14" ht="39.75" customHeight="1">
      <c r="A207" s="106">
        <v>203</v>
      </c>
      <c r="B207" s="106" t="s">
        <v>342</v>
      </c>
      <c r="C207" s="104"/>
      <c r="D207" s="104" t="s">
        <v>343</v>
      </c>
      <c r="E207" s="116">
        <v>604110</v>
      </c>
      <c r="F207" s="116">
        <v>604110</v>
      </c>
      <c r="G207" s="116"/>
      <c r="H207" s="116">
        <f t="shared" si="10"/>
        <v>604110</v>
      </c>
      <c r="I207" s="116">
        <v>604110</v>
      </c>
      <c r="J207" s="116"/>
      <c r="K207" s="116"/>
      <c r="L207" s="116"/>
      <c r="M207" s="116">
        <f t="shared" si="9"/>
        <v>0</v>
      </c>
      <c r="N207" s="104"/>
    </row>
    <row r="208" spans="1:14" ht="39.75" customHeight="1">
      <c r="A208" s="106">
        <v>204</v>
      </c>
      <c r="B208" s="106" t="s">
        <v>344</v>
      </c>
      <c r="C208" s="104"/>
      <c r="D208" s="104" t="s">
        <v>345</v>
      </c>
      <c r="E208" s="116">
        <v>510000</v>
      </c>
      <c r="F208" s="116">
        <v>510000</v>
      </c>
      <c r="G208" s="116"/>
      <c r="H208" s="116">
        <f t="shared" si="10"/>
        <v>510000</v>
      </c>
      <c r="I208" s="116">
        <f>E208</f>
        <v>510000</v>
      </c>
      <c r="J208" s="116"/>
      <c r="K208" s="116"/>
      <c r="L208" s="116"/>
      <c r="M208" s="116">
        <f t="shared" si="9"/>
        <v>0</v>
      </c>
      <c r="N208" s="104"/>
    </row>
    <row r="209" spans="1:14" ht="39.75" customHeight="1">
      <c r="A209" s="106">
        <v>205</v>
      </c>
      <c r="B209" s="106" t="s">
        <v>346</v>
      </c>
      <c r="C209" s="104"/>
      <c r="D209" s="104" t="s">
        <v>347</v>
      </c>
      <c r="E209" s="116">
        <v>499842</v>
      </c>
      <c r="F209" s="116">
        <v>499842</v>
      </c>
      <c r="G209" s="116"/>
      <c r="H209" s="116">
        <f t="shared" si="10"/>
        <v>499842</v>
      </c>
      <c r="I209" s="116">
        <v>499842</v>
      </c>
      <c r="J209" s="116"/>
      <c r="K209" s="116"/>
      <c r="L209" s="116"/>
      <c r="M209" s="116">
        <f t="shared" si="9"/>
        <v>0</v>
      </c>
      <c r="N209" s="104"/>
    </row>
    <row r="210" spans="1:14" ht="39.75" customHeight="1">
      <c r="A210" s="106">
        <v>206</v>
      </c>
      <c r="B210" s="106" t="s">
        <v>348</v>
      </c>
      <c r="C210" s="104"/>
      <c r="D210" s="104" t="s">
        <v>349</v>
      </c>
      <c r="E210" s="116">
        <v>515000</v>
      </c>
      <c r="F210" s="116">
        <v>515000</v>
      </c>
      <c r="G210" s="116"/>
      <c r="H210" s="116">
        <f t="shared" si="10"/>
        <v>515000</v>
      </c>
      <c r="I210" s="116">
        <f>E210</f>
        <v>515000</v>
      </c>
      <c r="J210" s="116"/>
      <c r="K210" s="116"/>
      <c r="L210" s="116"/>
      <c r="M210" s="116">
        <f t="shared" si="9"/>
        <v>0</v>
      </c>
      <c r="N210" s="104"/>
    </row>
    <row r="211" spans="1:14" ht="39.75" customHeight="1">
      <c r="A211" s="106">
        <v>207</v>
      </c>
      <c r="B211" s="106" t="s">
        <v>350</v>
      </c>
      <c r="C211" s="104"/>
      <c r="D211" s="104" t="s">
        <v>351</v>
      </c>
      <c r="E211" s="116">
        <v>600000</v>
      </c>
      <c r="F211" s="116">
        <v>600000</v>
      </c>
      <c r="G211" s="116"/>
      <c r="H211" s="116">
        <f t="shared" si="10"/>
        <v>600000</v>
      </c>
      <c r="I211" s="116">
        <v>600000</v>
      </c>
      <c r="J211" s="116"/>
      <c r="K211" s="116"/>
      <c r="L211" s="116"/>
      <c r="M211" s="116">
        <f t="shared" si="9"/>
        <v>0</v>
      </c>
      <c r="N211" s="104"/>
    </row>
    <row r="212" spans="1:14" ht="39.75" customHeight="1">
      <c r="A212" s="106">
        <v>208</v>
      </c>
      <c r="B212" s="106" t="s">
        <v>352</v>
      </c>
      <c r="C212" s="104"/>
      <c r="D212" s="104" t="s">
        <v>353</v>
      </c>
      <c r="E212" s="116">
        <v>572103</v>
      </c>
      <c r="F212" s="116">
        <v>572103</v>
      </c>
      <c r="G212" s="116"/>
      <c r="H212" s="116">
        <f t="shared" si="10"/>
        <v>572103</v>
      </c>
      <c r="I212" s="116">
        <v>572103</v>
      </c>
      <c r="J212" s="116"/>
      <c r="K212" s="116"/>
      <c r="L212" s="116"/>
      <c r="M212" s="116">
        <f t="shared" si="9"/>
        <v>0</v>
      </c>
      <c r="N212" s="104"/>
    </row>
    <row r="213" spans="1:14" ht="39.75" customHeight="1">
      <c r="A213" s="106">
        <v>209</v>
      </c>
      <c r="B213" s="106" t="s">
        <v>354</v>
      </c>
      <c r="C213" s="104"/>
      <c r="D213" s="141" t="s">
        <v>1438</v>
      </c>
      <c r="E213" s="116">
        <v>950976</v>
      </c>
      <c r="F213" s="116">
        <v>950976</v>
      </c>
      <c r="G213" s="116"/>
      <c r="H213" s="116">
        <f t="shared" si="10"/>
        <v>950976</v>
      </c>
      <c r="I213" s="116">
        <f>E213</f>
        <v>950976</v>
      </c>
      <c r="J213" s="116"/>
      <c r="K213" s="116"/>
      <c r="L213" s="116"/>
      <c r="M213" s="116">
        <f t="shared" si="9"/>
        <v>0</v>
      </c>
      <c r="N213" s="104"/>
    </row>
    <row r="214" spans="1:14" ht="51" customHeight="1">
      <c r="A214" s="106">
        <v>210</v>
      </c>
      <c r="B214" s="106" t="s">
        <v>355</v>
      </c>
      <c r="C214" s="104"/>
      <c r="D214" s="104" t="s">
        <v>356</v>
      </c>
      <c r="E214" s="116">
        <v>816628</v>
      </c>
      <c r="F214" s="116">
        <v>736032</v>
      </c>
      <c r="G214" s="116">
        <v>80596</v>
      </c>
      <c r="H214" s="116">
        <f t="shared" si="10"/>
        <v>738490</v>
      </c>
      <c r="I214" s="116">
        <v>736032</v>
      </c>
      <c r="J214" s="116">
        <v>2458</v>
      </c>
      <c r="K214" s="116"/>
      <c r="L214" s="116"/>
      <c r="M214" s="116">
        <f t="shared" si="9"/>
        <v>78138</v>
      </c>
      <c r="N214" s="104"/>
    </row>
    <row r="215" spans="1:14" ht="39.75" customHeight="1">
      <c r="A215" s="106">
        <v>211</v>
      </c>
      <c r="B215" s="106" t="s">
        <v>357</v>
      </c>
      <c r="C215" s="104"/>
      <c r="D215" s="104" t="s">
        <v>358</v>
      </c>
      <c r="E215" s="116">
        <v>712950</v>
      </c>
      <c r="F215" s="116">
        <v>712950</v>
      </c>
      <c r="G215" s="116"/>
      <c r="H215" s="116">
        <f t="shared" si="10"/>
        <v>712950</v>
      </c>
      <c r="I215" s="116">
        <f>E215</f>
        <v>712950</v>
      </c>
      <c r="J215" s="116"/>
      <c r="K215" s="116"/>
      <c r="L215" s="116"/>
      <c r="M215" s="116">
        <f t="shared" si="9"/>
        <v>0</v>
      </c>
      <c r="N215" s="104"/>
    </row>
    <row r="216" spans="1:14" ht="39.75" customHeight="1">
      <c r="A216" s="106">
        <v>212</v>
      </c>
      <c r="B216" s="106" t="s">
        <v>360</v>
      </c>
      <c r="C216" s="104"/>
      <c r="D216" s="104" t="s">
        <v>361</v>
      </c>
      <c r="E216" s="116">
        <v>585022</v>
      </c>
      <c r="F216" s="116">
        <v>585022</v>
      </c>
      <c r="G216" s="116"/>
      <c r="H216" s="116">
        <f t="shared" si="10"/>
        <v>585022</v>
      </c>
      <c r="I216" s="116">
        <v>585022</v>
      </c>
      <c r="J216" s="116"/>
      <c r="K216" s="116"/>
      <c r="L216" s="116"/>
      <c r="M216" s="116">
        <f t="shared" si="9"/>
        <v>0</v>
      </c>
      <c r="N216" s="104"/>
    </row>
    <row r="217" spans="1:14" ht="39.75" customHeight="1">
      <c r="A217" s="106">
        <v>213</v>
      </c>
      <c r="B217" s="106" t="s">
        <v>362</v>
      </c>
      <c r="C217" s="104"/>
      <c r="D217" s="104" t="s">
        <v>363</v>
      </c>
      <c r="E217" s="116">
        <v>763776</v>
      </c>
      <c r="F217" s="116">
        <v>763776</v>
      </c>
      <c r="G217" s="116"/>
      <c r="H217" s="116">
        <f t="shared" si="10"/>
        <v>763776</v>
      </c>
      <c r="I217" s="116">
        <f>E217</f>
        <v>763776</v>
      </c>
      <c r="J217" s="116"/>
      <c r="K217" s="116"/>
      <c r="L217" s="116"/>
      <c r="M217" s="116">
        <f t="shared" si="9"/>
        <v>0</v>
      </c>
      <c r="N217" s="104"/>
    </row>
    <row r="218" spans="1:14" s="112" customFormat="1" ht="39.75" customHeight="1">
      <c r="A218" s="124">
        <v>214</v>
      </c>
      <c r="B218" s="124" t="s">
        <v>364</v>
      </c>
      <c r="C218" s="111"/>
      <c r="D218" s="111" t="s">
        <v>365</v>
      </c>
      <c r="E218" s="119">
        <v>505035</v>
      </c>
      <c r="F218" s="119">
        <v>505035</v>
      </c>
      <c r="G218" s="119"/>
      <c r="H218" s="119">
        <f t="shared" si="10"/>
        <v>505035</v>
      </c>
      <c r="I218" s="119">
        <v>505035</v>
      </c>
      <c r="J218" s="119"/>
      <c r="K218" s="119"/>
      <c r="L218" s="119"/>
      <c r="M218" s="119">
        <f t="shared" si="9"/>
        <v>0</v>
      </c>
      <c r="N218" s="111"/>
    </row>
    <row r="219" spans="1:14" ht="39.75" customHeight="1">
      <c r="A219" s="106">
        <v>215</v>
      </c>
      <c r="B219" s="106" t="s">
        <v>366</v>
      </c>
      <c r="C219" s="104"/>
      <c r="D219" s="104" t="s">
        <v>367</v>
      </c>
      <c r="E219" s="116">
        <v>590000</v>
      </c>
      <c r="F219" s="116">
        <v>590000</v>
      </c>
      <c r="G219" s="116"/>
      <c r="H219" s="116">
        <f t="shared" si="10"/>
        <v>590000</v>
      </c>
      <c r="I219" s="116">
        <v>590000</v>
      </c>
      <c r="J219" s="116"/>
      <c r="K219" s="116"/>
      <c r="L219" s="116"/>
      <c r="M219" s="116">
        <f t="shared" si="9"/>
        <v>0</v>
      </c>
      <c r="N219" s="104"/>
    </row>
    <row r="220" spans="1:14" ht="39.75" customHeight="1">
      <c r="A220" s="106">
        <v>216</v>
      </c>
      <c r="B220" s="106" t="s">
        <v>368</v>
      </c>
      <c r="C220" s="104"/>
      <c r="D220" s="104" t="s">
        <v>369</v>
      </c>
      <c r="E220" s="116">
        <v>597103.9</v>
      </c>
      <c r="F220" s="116">
        <v>595140</v>
      </c>
      <c r="G220" s="116">
        <v>1963.9</v>
      </c>
      <c r="H220" s="116">
        <f t="shared" si="10"/>
        <v>597103.9</v>
      </c>
      <c r="I220" s="116">
        <v>595140</v>
      </c>
      <c r="J220" s="116">
        <v>1963.9</v>
      </c>
      <c r="K220" s="116"/>
      <c r="L220" s="116"/>
      <c r="M220" s="116">
        <f t="shared" si="9"/>
        <v>0</v>
      </c>
      <c r="N220" s="104"/>
    </row>
    <row r="221" spans="1:14" ht="39.75" customHeight="1">
      <c r="A221" s="106">
        <v>217</v>
      </c>
      <c r="B221" s="106" t="s">
        <v>370</v>
      </c>
      <c r="C221" s="104"/>
      <c r="D221" s="104" t="s">
        <v>371</v>
      </c>
      <c r="E221" s="116">
        <v>572103</v>
      </c>
      <c r="F221" s="116">
        <v>572103</v>
      </c>
      <c r="G221" s="116"/>
      <c r="H221" s="116">
        <f t="shared" si="10"/>
        <v>572103</v>
      </c>
      <c r="I221" s="116">
        <v>572103</v>
      </c>
      <c r="J221" s="116"/>
      <c r="K221" s="116"/>
      <c r="L221" s="116"/>
      <c r="M221" s="116">
        <f t="shared" si="9"/>
        <v>0</v>
      </c>
      <c r="N221" s="104"/>
    </row>
    <row r="222" spans="1:14" ht="39.75" customHeight="1">
      <c r="A222" s="106">
        <v>218</v>
      </c>
      <c r="B222" s="106" t="s">
        <v>372</v>
      </c>
      <c r="C222" s="104"/>
      <c r="D222" s="104" t="s">
        <v>373</v>
      </c>
      <c r="E222" s="116">
        <v>520910</v>
      </c>
      <c r="F222" s="116">
        <v>520910</v>
      </c>
      <c r="G222" s="116"/>
      <c r="H222" s="116">
        <f t="shared" si="10"/>
        <v>520910</v>
      </c>
      <c r="I222" s="116">
        <v>520910</v>
      </c>
      <c r="J222" s="116"/>
      <c r="K222" s="116"/>
      <c r="L222" s="116"/>
      <c r="M222" s="116">
        <f t="shared" si="9"/>
        <v>0</v>
      </c>
      <c r="N222" s="104"/>
    </row>
    <row r="223" spans="1:14" ht="39.75" customHeight="1">
      <c r="A223" s="106">
        <v>219</v>
      </c>
      <c r="B223" s="106" t="s">
        <v>374</v>
      </c>
      <c r="C223" s="104"/>
      <c r="D223" s="104" t="s">
        <v>375</v>
      </c>
      <c r="E223" s="116">
        <v>561132</v>
      </c>
      <c r="F223" s="116">
        <v>561132</v>
      </c>
      <c r="G223" s="116"/>
      <c r="H223" s="116">
        <f t="shared" si="10"/>
        <v>561132</v>
      </c>
      <c r="I223" s="116">
        <f>E223</f>
        <v>561132</v>
      </c>
      <c r="J223" s="116"/>
      <c r="K223" s="116"/>
      <c r="L223" s="116"/>
      <c r="M223" s="116">
        <f t="shared" si="9"/>
        <v>0</v>
      </c>
      <c r="N223" s="104"/>
    </row>
    <row r="224" spans="1:14" ht="39.75" customHeight="1">
      <c r="A224" s="106">
        <v>220</v>
      </c>
      <c r="B224" s="106" t="s">
        <v>376</v>
      </c>
      <c r="C224" s="104"/>
      <c r="D224" s="104" t="s">
        <v>377</v>
      </c>
      <c r="E224" s="116">
        <v>576644</v>
      </c>
      <c r="F224" s="116">
        <v>576644</v>
      </c>
      <c r="G224" s="116"/>
      <c r="H224" s="116">
        <f t="shared" si="10"/>
        <v>576644</v>
      </c>
      <c r="I224" s="116">
        <v>576644</v>
      </c>
      <c r="J224" s="116"/>
      <c r="K224" s="116"/>
      <c r="L224" s="116"/>
      <c r="M224" s="116">
        <f t="shared" si="9"/>
        <v>0</v>
      </c>
      <c r="N224" s="104"/>
    </row>
    <row r="225" spans="1:14" ht="39.75" customHeight="1">
      <c r="A225" s="106">
        <v>221</v>
      </c>
      <c r="B225" s="106" t="s">
        <v>378</v>
      </c>
      <c r="C225" s="104"/>
      <c r="D225" s="104" t="s">
        <v>379</v>
      </c>
      <c r="E225" s="116">
        <v>580000</v>
      </c>
      <c r="F225" s="116">
        <v>580000</v>
      </c>
      <c r="G225" s="116"/>
      <c r="H225" s="116">
        <f t="shared" si="10"/>
        <v>580000</v>
      </c>
      <c r="I225" s="116">
        <v>580000</v>
      </c>
      <c r="J225" s="116"/>
      <c r="K225" s="116"/>
      <c r="L225" s="116"/>
      <c r="M225" s="116">
        <f t="shared" si="9"/>
        <v>0</v>
      </c>
      <c r="N225" s="104"/>
    </row>
    <row r="226" spans="1:14" ht="39.75" customHeight="1">
      <c r="A226" s="106">
        <v>222</v>
      </c>
      <c r="B226" s="106" t="s">
        <v>380</v>
      </c>
      <c r="C226" s="104" t="s">
        <v>381</v>
      </c>
      <c r="D226" s="104" t="s">
        <v>382</v>
      </c>
      <c r="E226" s="116">
        <v>593140</v>
      </c>
      <c r="F226" s="116">
        <v>593140</v>
      </c>
      <c r="G226" s="116"/>
      <c r="H226" s="116">
        <f t="shared" si="10"/>
        <v>593140</v>
      </c>
      <c r="I226" s="116">
        <f>E226</f>
        <v>593140</v>
      </c>
      <c r="J226" s="116"/>
      <c r="K226" s="116"/>
      <c r="L226" s="116"/>
      <c r="M226" s="116">
        <f t="shared" si="9"/>
        <v>0</v>
      </c>
      <c r="N226" s="104"/>
    </row>
    <row r="227" spans="1:14" ht="39.75" customHeight="1">
      <c r="A227" s="106">
        <v>223</v>
      </c>
      <c r="B227" s="106" t="s">
        <v>383</v>
      </c>
      <c r="C227" s="104"/>
      <c r="D227" s="104" t="s">
        <v>384</v>
      </c>
      <c r="E227" s="116">
        <v>508000</v>
      </c>
      <c r="F227" s="116">
        <v>508000</v>
      </c>
      <c r="G227" s="116"/>
      <c r="H227" s="116">
        <f t="shared" si="10"/>
        <v>508000</v>
      </c>
      <c r="I227" s="116">
        <v>508000</v>
      </c>
      <c r="J227" s="116"/>
      <c r="K227" s="116"/>
      <c r="L227" s="116"/>
      <c r="M227" s="116">
        <f t="shared" si="9"/>
        <v>0</v>
      </c>
      <c r="N227" s="104"/>
    </row>
    <row r="228" spans="1:14" ht="39.75" customHeight="1">
      <c r="A228" s="106">
        <v>224</v>
      </c>
      <c r="B228" s="106" t="s">
        <v>385</v>
      </c>
      <c r="C228" s="104"/>
      <c r="D228" s="104" t="s">
        <v>386</v>
      </c>
      <c r="E228" s="116">
        <v>715136</v>
      </c>
      <c r="F228" s="116">
        <v>715136</v>
      </c>
      <c r="G228" s="116"/>
      <c r="H228" s="116">
        <f t="shared" si="10"/>
        <v>715136</v>
      </c>
      <c r="I228" s="116">
        <v>715136</v>
      </c>
      <c r="J228" s="116"/>
      <c r="K228" s="116"/>
      <c r="L228" s="116"/>
      <c r="M228" s="116">
        <f t="shared" si="9"/>
        <v>0</v>
      </c>
      <c r="N228" s="104"/>
    </row>
    <row r="229" spans="1:14" ht="39.75" customHeight="1">
      <c r="A229" s="106">
        <v>225</v>
      </c>
      <c r="B229" s="106" t="s">
        <v>387</v>
      </c>
      <c r="C229" s="104"/>
      <c r="D229" s="104" t="s">
        <v>388</v>
      </c>
      <c r="E229" s="116">
        <v>520910</v>
      </c>
      <c r="F229" s="116">
        <v>520910</v>
      </c>
      <c r="G229" s="116"/>
      <c r="H229" s="116">
        <f t="shared" si="10"/>
        <v>520910</v>
      </c>
      <c r="I229" s="116">
        <v>520910</v>
      </c>
      <c r="J229" s="116"/>
      <c r="K229" s="116"/>
      <c r="L229" s="116"/>
      <c r="M229" s="116">
        <f t="shared" si="9"/>
        <v>0</v>
      </c>
      <c r="N229" s="104"/>
    </row>
    <row r="230" spans="1:14" ht="39.75" customHeight="1">
      <c r="A230" s="106">
        <v>226</v>
      </c>
      <c r="B230" s="106" t="s">
        <v>389</v>
      </c>
      <c r="C230" s="104"/>
      <c r="D230" s="104" t="s">
        <v>390</v>
      </c>
      <c r="E230" s="116">
        <v>680256</v>
      </c>
      <c r="F230" s="116">
        <v>680256</v>
      </c>
      <c r="G230" s="116"/>
      <c r="H230" s="116">
        <f t="shared" si="10"/>
        <v>680256</v>
      </c>
      <c r="I230" s="116">
        <f>E230</f>
        <v>680256</v>
      </c>
      <c r="J230" s="116"/>
      <c r="K230" s="116"/>
      <c r="L230" s="116"/>
      <c r="M230" s="116">
        <f t="shared" si="9"/>
        <v>0</v>
      </c>
      <c r="N230" s="104"/>
    </row>
    <row r="231" spans="1:14" ht="39.75" customHeight="1">
      <c r="A231" s="106">
        <v>227</v>
      </c>
      <c r="B231" s="106" t="s">
        <v>391</v>
      </c>
      <c r="C231" s="104"/>
      <c r="D231" s="104" t="s">
        <v>392</v>
      </c>
      <c r="E231" s="116">
        <v>568470</v>
      </c>
      <c r="F231" s="116">
        <v>568470</v>
      </c>
      <c r="G231" s="116"/>
      <c r="H231" s="116">
        <f t="shared" si="10"/>
        <v>568470</v>
      </c>
      <c r="I231" s="116">
        <v>568470</v>
      </c>
      <c r="J231" s="116"/>
      <c r="K231" s="116"/>
      <c r="L231" s="116"/>
      <c r="M231" s="116">
        <f t="shared" si="9"/>
        <v>0</v>
      </c>
      <c r="N231" s="104"/>
    </row>
    <row r="232" spans="1:14" ht="39.75" customHeight="1">
      <c r="A232" s="106">
        <v>228</v>
      </c>
      <c r="B232" s="106" t="s">
        <v>393</v>
      </c>
      <c r="C232" s="104"/>
      <c r="D232" s="104" t="s">
        <v>394</v>
      </c>
      <c r="E232" s="116">
        <v>572103</v>
      </c>
      <c r="F232" s="116">
        <v>572103</v>
      </c>
      <c r="G232" s="116"/>
      <c r="H232" s="116">
        <f t="shared" si="10"/>
        <v>572103</v>
      </c>
      <c r="I232" s="116">
        <f>E232</f>
        <v>572103</v>
      </c>
      <c r="J232" s="116"/>
      <c r="K232" s="116"/>
      <c r="L232" s="116"/>
      <c r="M232" s="116">
        <f t="shared" si="9"/>
        <v>0</v>
      </c>
      <c r="N232" s="104"/>
    </row>
    <row r="233" spans="1:14" ht="39.75" customHeight="1">
      <c r="A233" s="106">
        <v>229</v>
      </c>
      <c r="B233" s="106" t="s">
        <v>395</v>
      </c>
      <c r="C233" s="104"/>
      <c r="D233" s="104" t="s">
        <v>396</v>
      </c>
      <c r="E233" s="116">
        <v>736000</v>
      </c>
      <c r="F233" s="116">
        <v>736000</v>
      </c>
      <c r="G233" s="116"/>
      <c r="H233" s="116">
        <f t="shared" si="10"/>
        <v>736000</v>
      </c>
      <c r="I233" s="116">
        <v>736000</v>
      </c>
      <c r="J233" s="116"/>
      <c r="K233" s="116"/>
      <c r="L233" s="116"/>
      <c r="M233" s="116">
        <f t="shared" si="9"/>
        <v>0</v>
      </c>
      <c r="N233" s="104"/>
    </row>
    <row r="234" spans="1:14" ht="39.75" customHeight="1">
      <c r="A234" s="106">
        <v>230</v>
      </c>
      <c r="B234" s="106" t="s">
        <v>397</v>
      </c>
      <c r="C234" s="104"/>
      <c r="D234" s="104" t="s">
        <v>398</v>
      </c>
      <c r="E234" s="116">
        <v>572103</v>
      </c>
      <c r="F234" s="116">
        <v>572103</v>
      </c>
      <c r="G234" s="116"/>
      <c r="H234" s="116">
        <f t="shared" si="10"/>
        <v>572103</v>
      </c>
      <c r="I234" s="116">
        <f>E234</f>
        <v>572103</v>
      </c>
      <c r="J234" s="116"/>
      <c r="K234" s="116"/>
      <c r="L234" s="116"/>
      <c r="M234" s="116">
        <f t="shared" si="9"/>
        <v>0</v>
      </c>
      <c r="N234" s="104"/>
    </row>
    <row r="235" spans="1:14" ht="39.75" customHeight="1">
      <c r="A235" s="106">
        <v>231</v>
      </c>
      <c r="B235" s="106" t="s">
        <v>399</v>
      </c>
      <c r="C235" s="104"/>
      <c r="D235" s="104" t="s">
        <v>400</v>
      </c>
      <c r="E235" s="116">
        <v>505000</v>
      </c>
      <c r="F235" s="116">
        <v>505000</v>
      </c>
      <c r="G235" s="116"/>
      <c r="H235" s="116">
        <f t="shared" si="10"/>
        <v>505000</v>
      </c>
      <c r="I235" s="116">
        <v>505000</v>
      </c>
      <c r="J235" s="116"/>
      <c r="K235" s="116"/>
      <c r="L235" s="116"/>
      <c r="M235" s="116">
        <f t="shared" si="9"/>
        <v>0</v>
      </c>
      <c r="N235" s="104"/>
    </row>
    <row r="236" spans="1:14" ht="39.75" customHeight="1">
      <c r="A236" s="106">
        <v>232</v>
      </c>
      <c r="B236" s="106" t="s">
        <v>401</v>
      </c>
      <c r="C236" s="104"/>
      <c r="D236" s="104" t="s">
        <v>402</v>
      </c>
      <c r="E236" s="116">
        <v>630000</v>
      </c>
      <c r="F236" s="116">
        <v>630000</v>
      </c>
      <c r="G236" s="116"/>
      <c r="H236" s="116">
        <f t="shared" si="10"/>
        <v>630000</v>
      </c>
      <c r="I236" s="116">
        <v>630000</v>
      </c>
      <c r="J236" s="116"/>
      <c r="K236" s="116"/>
      <c r="L236" s="116"/>
      <c r="M236" s="116">
        <f t="shared" si="9"/>
        <v>0</v>
      </c>
      <c r="N236" s="104"/>
    </row>
    <row r="237" spans="1:14" ht="39.75" customHeight="1">
      <c r="A237" s="106">
        <v>233</v>
      </c>
      <c r="B237" s="106" t="s">
        <v>403</v>
      </c>
      <c r="C237" s="104"/>
      <c r="D237" s="104" t="s">
        <v>404</v>
      </c>
      <c r="E237" s="116">
        <v>572103</v>
      </c>
      <c r="F237" s="116">
        <v>572103</v>
      </c>
      <c r="G237" s="116"/>
      <c r="H237" s="116">
        <f t="shared" si="10"/>
        <v>572103</v>
      </c>
      <c r="I237" s="116">
        <v>572103</v>
      </c>
      <c r="J237" s="116"/>
      <c r="K237" s="116"/>
      <c r="L237" s="116"/>
      <c r="M237" s="116">
        <f t="shared" si="9"/>
        <v>0</v>
      </c>
      <c r="N237" s="104"/>
    </row>
    <row r="238" spans="1:14" ht="39.75" customHeight="1">
      <c r="A238" s="106">
        <v>234</v>
      </c>
      <c r="B238" s="106" t="s">
        <v>405</v>
      </c>
      <c r="C238" s="104"/>
      <c r="D238" s="104" t="s">
        <v>406</v>
      </c>
      <c r="E238" s="116">
        <v>572103</v>
      </c>
      <c r="F238" s="116">
        <v>572103</v>
      </c>
      <c r="G238" s="116"/>
      <c r="H238" s="116">
        <f t="shared" si="10"/>
        <v>572103</v>
      </c>
      <c r="I238" s="116">
        <f>E238</f>
        <v>572103</v>
      </c>
      <c r="J238" s="116"/>
      <c r="K238" s="116"/>
      <c r="L238" s="116"/>
      <c r="M238" s="116">
        <f t="shared" si="9"/>
        <v>0</v>
      </c>
      <c r="N238" s="104"/>
    </row>
    <row r="239" spans="1:14" ht="39.75" customHeight="1">
      <c r="A239" s="106">
        <v>235</v>
      </c>
      <c r="B239" s="106" t="s">
        <v>407</v>
      </c>
      <c r="C239" s="104"/>
      <c r="D239" s="104" t="s">
        <v>408</v>
      </c>
      <c r="E239" s="116">
        <v>560980</v>
      </c>
      <c r="F239" s="116">
        <v>560980</v>
      </c>
      <c r="G239" s="116"/>
      <c r="H239" s="116">
        <f t="shared" si="10"/>
        <v>560980</v>
      </c>
      <c r="I239" s="116">
        <v>560980</v>
      </c>
      <c r="J239" s="116"/>
      <c r="K239" s="116"/>
      <c r="L239" s="116"/>
      <c r="M239" s="116">
        <f t="shared" si="9"/>
        <v>0</v>
      </c>
      <c r="N239" s="104"/>
    </row>
    <row r="240" spans="1:14" ht="39.75" customHeight="1">
      <c r="A240" s="106">
        <v>236</v>
      </c>
      <c r="B240" s="106" t="s">
        <v>409</v>
      </c>
      <c r="C240" s="104"/>
      <c r="D240" s="104" t="s">
        <v>410</v>
      </c>
      <c r="E240" s="116">
        <v>552630</v>
      </c>
      <c r="F240" s="116">
        <v>552630</v>
      </c>
      <c r="G240" s="116"/>
      <c r="H240" s="116">
        <f t="shared" si="10"/>
        <v>552630</v>
      </c>
      <c r="I240" s="116">
        <v>552630</v>
      </c>
      <c r="J240" s="116"/>
      <c r="K240" s="116"/>
      <c r="L240" s="116"/>
      <c r="M240" s="116">
        <f t="shared" si="9"/>
        <v>0</v>
      </c>
      <c r="N240" s="104"/>
    </row>
    <row r="241" spans="1:14" ht="39.75" customHeight="1">
      <c r="A241" s="106">
        <v>237</v>
      </c>
      <c r="B241" s="106" t="s">
        <v>411</v>
      </c>
      <c r="C241" s="104"/>
      <c r="D241" s="104" t="s">
        <v>412</v>
      </c>
      <c r="E241" s="116">
        <v>587650</v>
      </c>
      <c r="F241" s="116">
        <v>587650</v>
      </c>
      <c r="G241" s="116"/>
      <c r="H241" s="116">
        <f t="shared" si="10"/>
        <v>587650</v>
      </c>
      <c r="I241" s="116">
        <v>587650</v>
      </c>
      <c r="J241" s="116"/>
      <c r="K241" s="116"/>
      <c r="L241" s="116"/>
      <c r="M241" s="116">
        <f t="shared" si="9"/>
        <v>0</v>
      </c>
      <c r="N241" s="104"/>
    </row>
    <row r="242" spans="1:14" ht="39.75" customHeight="1">
      <c r="A242" s="106">
        <v>238</v>
      </c>
      <c r="B242" s="106" t="s">
        <v>413</v>
      </c>
      <c r="C242" s="104"/>
      <c r="D242" s="104" t="s">
        <v>414</v>
      </c>
      <c r="E242" s="116">
        <v>590169</v>
      </c>
      <c r="F242" s="116">
        <v>590169</v>
      </c>
      <c r="G242" s="116"/>
      <c r="H242" s="116">
        <f t="shared" si="10"/>
        <v>590169</v>
      </c>
      <c r="I242" s="116">
        <v>590169</v>
      </c>
      <c r="J242" s="116"/>
      <c r="K242" s="116"/>
      <c r="L242" s="116"/>
      <c r="M242" s="116">
        <f t="shared" si="9"/>
        <v>0</v>
      </c>
      <c r="N242" s="104"/>
    </row>
    <row r="243" spans="1:14" ht="39.75" customHeight="1">
      <c r="A243" s="106">
        <v>239</v>
      </c>
      <c r="B243" s="106" t="s">
        <v>415</v>
      </c>
      <c r="C243" s="104"/>
      <c r="D243" s="104" t="s">
        <v>416</v>
      </c>
      <c r="E243" s="116">
        <v>510000</v>
      </c>
      <c r="F243" s="116">
        <v>510000</v>
      </c>
      <c r="G243" s="116"/>
      <c r="H243" s="116">
        <f t="shared" si="10"/>
        <v>510000</v>
      </c>
      <c r="I243" s="116">
        <v>510000</v>
      </c>
      <c r="J243" s="116"/>
      <c r="K243" s="116"/>
      <c r="L243" s="116"/>
      <c r="M243" s="116">
        <f t="shared" si="9"/>
        <v>0</v>
      </c>
      <c r="N243" s="104"/>
    </row>
    <row r="244" spans="1:14" ht="39.75" customHeight="1">
      <c r="A244" s="106">
        <v>240</v>
      </c>
      <c r="B244" s="106" t="s">
        <v>417</v>
      </c>
      <c r="C244" s="104"/>
      <c r="D244" s="104" t="s">
        <v>418</v>
      </c>
      <c r="E244" s="116">
        <v>730080</v>
      </c>
      <c r="F244" s="116">
        <v>730080</v>
      </c>
      <c r="G244" s="116"/>
      <c r="H244" s="116">
        <f t="shared" si="10"/>
        <v>730080</v>
      </c>
      <c r="I244" s="116">
        <v>730080</v>
      </c>
      <c r="J244" s="116"/>
      <c r="K244" s="116"/>
      <c r="L244" s="116"/>
      <c r="M244" s="116">
        <f t="shared" si="9"/>
        <v>0</v>
      </c>
      <c r="N244" s="104"/>
    </row>
    <row r="245" spans="1:14" ht="39.75" customHeight="1">
      <c r="A245" s="106">
        <v>241</v>
      </c>
      <c r="B245" s="106" t="s">
        <v>419</v>
      </c>
      <c r="C245" s="104"/>
      <c r="D245" s="104" t="s">
        <v>420</v>
      </c>
      <c r="E245" s="116">
        <v>560980</v>
      </c>
      <c r="F245" s="116">
        <v>560980</v>
      </c>
      <c r="G245" s="116"/>
      <c r="H245" s="116">
        <f t="shared" si="10"/>
        <v>560980</v>
      </c>
      <c r="I245" s="116">
        <v>560980</v>
      </c>
      <c r="J245" s="116"/>
      <c r="K245" s="116"/>
      <c r="L245" s="116"/>
      <c r="M245" s="116">
        <f t="shared" si="9"/>
        <v>0</v>
      </c>
      <c r="N245" s="104"/>
    </row>
    <row r="246" spans="1:14" ht="39.75" customHeight="1">
      <c r="A246" s="106">
        <v>242</v>
      </c>
      <c r="B246" s="106" t="s">
        <v>421</v>
      </c>
      <c r="C246" s="104"/>
      <c r="D246" s="104" t="s">
        <v>422</v>
      </c>
      <c r="E246" s="116">
        <v>730000</v>
      </c>
      <c r="F246" s="116">
        <v>730000</v>
      </c>
      <c r="G246" s="116"/>
      <c r="H246" s="116">
        <f t="shared" si="10"/>
        <v>730000</v>
      </c>
      <c r="I246" s="116">
        <v>730000</v>
      </c>
      <c r="J246" s="116"/>
      <c r="K246" s="116"/>
      <c r="L246" s="116"/>
      <c r="M246" s="116">
        <f t="shared" si="9"/>
        <v>0</v>
      </c>
      <c r="N246" s="104"/>
    </row>
    <row r="247" spans="1:14" ht="39.75" customHeight="1">
      <c r="A247" s="106">
        <v>243</v>
      </c>
      <c r="B247" s="106" t="s">
        <v>423</v>
      </c>
      <c r="C247" s="104"/>
      <c r="D247" s="104" t="s">
        <v>424</v>
      </c>
      <c r="E247" s="116">
        <v>576228</v>
      </c>
      <c r="F247" s="116">
        <v>576228</v>
      </c>
      <c r="G247" s="116"/>
      <c r="H247" s="116">
        <f t="shared" si="10"/>
        <v>576228</v>
      </c>
      <c r="I247" s="116">
        <v>576228</v>
      </c>
      <c r="J247" s="116"/>
      <c r="K247" s="116"/>
      <c r="L247" s="116"/>
      <c r="M247" s="116">
        <f t="shared" si="9"/>
        <v>0</v>
      </c>
      <c r="N247" s="104"/>
    </row>
    <row r="248" spans="1:14" ht="39.75" customHeight="1">
      <c r="A248" s="106">
        <v>244</v>
      </c>
      <c r="B248" s="106" t="s">
        <v>425</v>
      </c>
      <c r="C248" s="104"/>
      <c r="D248" s="104" t="s">
        <v>426</v>
      </c>
      <c r="E248" s="116">
        <v>594531</v>
      </c>
      <c r="F248" s="116">
        <v>594531</v>
      </c>
      <c r="G248" s="116"/>
      <c r="H248" s="116">
        <f t="shared" si="10"/>
        <v>594531</v>
      </c>
      <c r="I248" s="116">
        <v>594531</v>
      </c>
      <c r="J248" s="116"/>
      <c r="K248" s="116"/>
      <c r="L248" s="116"/>
      <c r="M248" s="116">
        <f t="shared" si="9"/>
        <v>0</v>
      </c>
      <c r="N248" s="104"/>
    </row>
    <row r="249" spans="1:14" ht="39.75" customHeight="1">
      <c r="A249" s="106">
        <v>245</v>
      </c>
      <c r="B249" s="106" t="s">
        <v>427</v>
      </c>
      <c r="C249" s="104"/>
      <c r="D249" s="104" t="s">
        <v>428</v>
      </c>
      <c r="E249" s="116">
        <v>561132</v>
      </c>
      <c r="F249" s="116">
        <v>561132</v>
      </c>
      <c r="G249" s="116"/>
      <c r="H249" s="116">
        <f t="shared" si="10"/>
        <v>561132</v>
      </c>
      <c r="I249" s="116">
        <v>561132</v>
      </c>
      <c r="J249" s="116"/>
      <c r="K249" s="116"/>
      <c r="L249" s="116"/>
      <c r="M249" s="116">
        <f t="shared" si="9"/>
        <v>0</v>
      </c>
      <c r="N249" s="104"/>
    </row>
    <row r="250" spans="1:14" ht="39.75" customHeight="1">
      <c r="A250" s="106">
        <v>246</v>
      </c>
      <c r="B250" s="106" t="s">
        <v>429</v>
      </c>
      <c r="C250" s="104"/>
      <c r="D250" s="104" t="s">
        <v>430</v>
      </c>
      <c r="E250" s="116">
        <v>583000</v>
      </c>
      <c r="F250" s="116">
        <v>583000</v>
      </c>
      <c r="G250" s="116"/>
      <c r="H250" s="116">
        <f t="shared" si="10"/>
        <v>583000</v>
      </c>
      <c r="I250" s="116">
        <v>583000</v>
      </c>
      <c r="J250" s="116"/>
      <c r="K250" s="116"/>
      <c r="L250" s="116"/>
      <c r="M250" s="116">
        <f t="shared" si="9"/>
        <v>0</v>
      </c>
      <c r="N250" s="104"/>
    </row>
    <row r="251" spans="1:14" ht="39.75" customHeight="1">
      <c r="A251" s="106">
        <v>247</v>
      </c>
      <c r="B251" s="106" t="s">
        <v>431</v>
      </c>
      <c r="C251" s="104"/>
      <c r="D251" s="104" t="s">
        <v>432</v>
      </c>
      <c r="E251" s="116">
        <v>508000</v>
      </c>
      <c r="F251" s="116">
        <v>508000</v>
      </c>
      <c r="G251" s="116"/>
      <c r="H251" s="116">
        <f t="shared" si="10"/>
        <v>508000</v>
      </c>
      <c r="I251" s="116">
        <v>508000</v>
      </c>
      <c r="J251" s="116"/>
      <c r="K251" s="116"/>
      <c r="L251" s="116"/>
      <c r="M251" s="116">
        <f t="shared" si="9"/>
        <v>0</v>
      </c>
      <c r="N251" s="104"/>
    </row>
    <row r="252" spans="1:14" ht="39.75" customHeight="1">
      <c r="A252" s="106">
        <v>248</v>
      </c>
      <c r="B252" s="106" t="s">
        <v>433</v>
      </c>
      <c r="C252" s="104"/>
      <c r="D252" s="104" t="s">
        <v>434</v>
      </c>
      <c r="E252" s="116">
        <v>497205</v>
      </c>
      <c r="F252" s="116">
        <v>497205</v>
      </c>
      <c r="G252" s="116"/>
      <c r="H252" s="116">
        <f t="shared" si="10"/>
        <v>497205</v>
      </c>
      <c r="I252" s="116">
        <v>497205</v>
      </c>
      <c r="J252" s="116"/>
      <c r="K252" s="116"/>
      <c r="L252" s="116"/>
      <c r="M252" s="116">
        <f t="shared" si="9"/>
        <v>0</v>
      </c>
      <c r="N252" s="104"/>
    </row>
    <row r="253" spans="1:14" ht="39.75" customHeight="1">
      <c r="A253" s="106">
        <v>249</v>
      </c>
      <c r="B253" s="106" t="s">
        <v>435</v>
      </c>
      <c r="C253" s="104"/>
      <c r="D253" s="104" t="s">
        <v>436</v>
      </c>
      <c r="E253" s="116">
        <v>604110</v>
      </c>
      <c r="F253" s="116">
        <v>604110</v>
      </c>
      <c r="G253" s="116"/>
      <c r="H253" s="116">
        <f t="shared" si="10"/>
        <v>604110</v>
      </c>
      <c r="I253" s="116">
        <v>604110</v>
      </c>
      <c r="J253" s="116"/>
      <c r="K253" s="116"/>
      <c r="L253" s="116"/>
      <c r="M253" s="116">
        <f t="shared" si="9"/>
        <v>0</v>
      </c>
      <c r="N253" s="104"/>
    </row>
    <row r="254" spans="1:14" ht="39.75" customHeight="1">
      <c r="A254" s="106">
        <v>250</v>
      </c>
      <c r="B254" s="106" t="s">
        <v>437</v>
      </c>
      <c r="C254" s="104"/>
      <c r="D254" s="104" t="s">
        <v>438</v>
      </c>
      <c r="E254" s="116">
        <v>726310</v>
      </c>
      <c r="F254" s="116">
        <v>726310</v>
      </c>
      <c r="G254" s="116"/>
      <c r="H254" s="116">
        <f t="shared" si="10"/>
        <v>726310</v>
      </c>
      <c r="I254" s="116">
        <v>726310</v>
      </c>
      <c r="J254" s="116"/>
      <c r="K254" s="116"/>
      <c r="L254" s="116"/>
      <c r="M254" s="116">
        <f t="shared" si="9"/>
        <v>0</v>
      </c>
      <c r="N254" s="104"/>
    </row>
    <row r="255" spans="1:14" ht="39.75" customHeight="1">
      <c r="A255" s="106">
        <v>251</v>
      </c>
      <c r="B255" s="106" t="s">
        <v>439</v>
      </c>
      <c r="C255" s="104"/>
      <c r="D255" s="104" t="s">
        <v>440</v>
      </c>
      <c r="E255" s="116">
        <v>490000</v>
      </c>
      <c r="F255" s="116">
        <v>490000</v>
      </c>
      <c r="G255" s="116"/>
      <c r="H255" s="116">
        <f t="shared" si="10"/>
        <v>490000</v>
      </c>
      <c r="I255" s="116">
        <v>490000</v>
      </c>
      <c r="J255" s="116"/>
      <c r="K255" s="116"/>
      <c r="L255" s="116"/>
      <c r="M255" s="116">
        <f t="shared" si="9"/>
        <v>0</v>
      </c>
      <c r="N255" s="104"/>
    </row>
    <row r="256" spans="1:14" s="109" customFormat="1" ht="39.75" customHeight="1">
      <c r="A256" s="107">
        <v>252</v>
      </c>
      <c r="B256" s="107" t="s">
        <v>441</v>
      </c>
      <c r="C256" s="108"/>
      <c r="D256" s="108" t="s">
        <v>442</v>
      </c>
      <c r="E256" s="117">
        <v>572103</v>
      </c>
      <c r="F256" s="117">
        <v>572103</v>
      </c>
      <c r="G256" s="117"/>
      <c r="H256" s="117">
        <f t="shared" si="10"/>
        <v>572103</v>
      </c>
      <c r="I256" s="117">
        <v>572103</v>
      </c>
      <c r="J256" s="117"/>
      <c r="K256" s="117"/>
      <c r="L256" s="117"/>
      <c r="M256" s="117">
        <f t="shared" si="9"/>
        <v>0</v>
      </c>
      <c r="N256" s="108"/>
    </row>
    <row r="257" spans="1:14" s="274" customFormat="1" ht="42.75" customHeight="1">
      <c r="A257" s="307">
        <v>253</v>
      </c>
      <c r="B257" s="307" t="s">
        <v>443</v>
      </c>
      <c r="C257" s="272"/>
      <c r="D257" s="272" t="s">
        <v>444</v>
      </c>
      <c r="E257" s="273">
        <v>946140</v>
      </c>
      <c r="F257" s="273">
        <v>946140</v>
      </c>
      <c r="G257" s="273"/>
      <c r="H257" s="273">
        <f t="shared" si="10"/>
        <v>911140</v>
      </c>
      <c r="I257" s="273">
        <v>911140</v>
      </c>
      <c r="J257" s="273"/>
      <c r="K257" s="273"/>
      <c r="L257" s="273"/>
      <c r="M257" s="273">
        <f t="shared" si="9"/>
        <v>35000</v>
      </c>
      <c r="N257" s="569" t="s">
        <v>1125</v>
      </c>
    </row>
    <row r="258" spans="1:14" ht="39.75" customHeight="1">
      <c r="A258" s="106">
        <v>254</v>
      </c>
      <c r="B258" s="106" t="s">
        <v>445</v>
      </c>
      <c r="C258" s="104"/>
      <c r="D258" s="104" t="s">
        <v>446</v>
      </c>
      <c r="E258" s="116">
        <v>780000</v>
      </c>
      <c r="F258" s="116">
        <v>780000</v>
      </c>
      <c r="G258" s="116"/>
      <c r="H258" s="116">
        <f t="shared" si="10"/>
        <v>780000</v>
      </c>
      <c r="I258" s="116">
        <v>780000</v>
      </c>
      <c r="J258" s="116"/>
      <c r="K258" s="116"/>
      <c r="L258" s="116"/>
      <c r="M258" s="116">
        <f t="shared" si="9"/>
        <v>0</v>
      </c>
      <c r="N258" s="104"/>
    </row>
    <row r="259" spans="1:14" ht="39.75" customHeight="1">
      <c r="A259" s="106">
        <v>255</v>
      </c>
      <c r="B259" s="106" t="s">
        <v>447</v>
      </c>
      <c r="C259" s="104"/>
      <c r="D259" s="104" t="s">
        <v>448</v>
      </c>
      <c r="E259" s="116">
        <v>500000</v>
      </c>
      <c r="F259" s="116">
        <v>500000</v>
      </c>
      <c r="G259" s="116"/>
      <c r="H259" s="116">
        <f t="shared" si="10"/>
        <v>500000</v>
      </c>
      <c r="I259" s="116">
        <v>500000</v>
      </c>
      <c r="J259" s="116"/>
      <c r="K259" s="116"/>
      <c r="L259" s="116"/>
      <c r="M259" s="116">
        <f t="shared" si="9"/>
        <v>0</v>
      </c>
      <c r="N259" s="104"/>
    </row>
    <row r="260" spans="1:14" ht="39.75" customHeight="1">
      <c r="A260" s="106">
        <v>256</v>
      </c>
      <c r="B260" s="106" t="s">
        <v>449</v>
      </c>
      <c r="C260" s="104"/>
      <c r="D260" s="104" t="s">
        <v>450</v>
      </c>
      <c r="E260" s="116">
        <v>590265</v>
      </c>
      <c r="F260" s="116">
        <v>590265</v>
      </c>
      <c r="G260" s="116"/>
      <c r="H260" s="116">
        <f t="shared" si="10"/>
        <v>590265</v>
      </c>
      <c r="I260" s="116">
        <v>590265</v>
      </c>
      <c r="J260" s="116"/>
      <c r="K260" s="116"/>
      <c r="L260" s="116"/>
      <c r="M260" s="116">
        <f t="shared" si="9"/>
        <v>0</v>
      </c>
      <c r="N260" s="104"/>
    </row>
    <row r="261" spans="1:14" ht="39.75" customHeight="1">
      <c r="A261" s="106">
        <v>257</v>
      </c>
      <c r="B261" s="106" t="s">
        <v>451</v>
      </c>
      <c r="C261" s="104"/>
      <c r="D261" s="104" t="s">
        <v>452</v>
      </c>
      <c r="E261" s="116">
        <v>595140</v>
      </c>
      <c r="F261" s="116">
        <v>595140</v>
      </c>
      <c r="G261" s="116"/>
      <c r="H261" s="116">
        <f t="shared" si="10"/>
        <v>595140</v>
      </c>
      <c r="I261" s="116">
        <v>595140</v>
      </c>
      <c r="J261" s="116"/>
      <c r="K261" s="116"/>
      <c r="L261" s="116"/>
      <c r="M261" s="116">
        <f aca="true" t="shared" si="11" ref="M261:M324">E261-H261</f>
        <v>0</v>
      </c>
      <c r="N261" s="104"/>
    </row>
    <row r="262" spans="1:14" ht="39.75" customHeight="1">
      <c r="A262" s="106">
        <v>258</v>
      </c>
      <c r="B262" s="106" t="s">
        <v>453</v>
      </c>
      <c r="C262" s="104"/>
      <c r="D262" s="104" t="s">
        <v>454</v>
      </c>
      <c r="E262" s="116">
        <v>515710</v>
      </c>
      <c r="F262" s="116">
        <v>515710</v>
      </c>
      <c r="G262" s="116"/>
      <c r="H262" s="116">
        <f aca="true" t="shared" si="12" ref="H262:H325">I262+J262</f>
        <v>515710</v>
      </c>
      <c r="I262" s="116">
        <v>515710</v>
      </c>
      <c r="J262" s="116"/>
      <c r="K262" s="116"/>
      <c r="L262" s="116"/>
      <c r="M262" s="116">
        <f t="shared" si="11"/>
        <v>0</v>
      </c>
      <c r="N262" s="104"/>
    </row>
    <row r="263" spans="1:14" ht="39.75" customHeight="1">
      <c r="A263" s="106">
        <v>259</v>
      </c>
      <c r="B263" s="106" t="s">
        <v>455</v>
      </c>
      <c r="C263" s="104"/>
      <c r="D263" s="104" t="s">
        <v>456</v>
      </c>
      <c r="E263" s="116">
        <v>730080</v>
      </c>
      <c r="F263" s="116">
        <v>730080</v>
      </c>
      <c r="G263" s="116"/>
      <c r="H263" s="116">
        <f t="shared" si="12"/>
        <v>730080</v>
      </c>
      <c r="I263" s="116">
        <v>730080</v>
      </c>
      <c r="J263" s="116"/>
      <c r="K263" s="116"/>
      <c r="L263" s="116"/>
      <c r="M263" s="116">
        <f t="shared" si="11"/>
        <v>0</v>
      </c>
      <c r="N263" s="104"/>
    </row>
    <row r="264" spans="1:14" ht="39.75" customHeight="1">
      <c r="A264" s="106">
        <v>260</v>
      </c>
      <c r="B264" s="106" t="s">
        <v>457</v>
      </c>
      <c r="C264" s="104"/>
      <c r="D264" s="104" t="s">
        <v>458</v>
      </c>
      <c r="E264" s="116">
        <v>815702</v>
      </c>
      <c r="F264" s="116">
        <v>815702</v>
      </c>
      <c r="G264" s="116"/>
      <c r="H264" s="116">
        <f t="shared" si="12"/>
        <v>815702</v>
      </c>
      <c r="I264" s="116">
        <v>815702</v>
      </c>
      <c r="J264" s="116"/>
      <c r="K264" s="116"/>
      <c r="L264" s="116"/>
      <c r="M264" s="116">
        <f t="shared" si="11"/>
        <v>0</v>
      </c>
      <c r="N264" s="104"/>
    </row>
    <row r="265" spans="1:14" ht="39.75" customHeight="1">
      <c r="A265" s="106">
        <v>261</v>
      </c>
      <c r="B265" s="106" t="s">
        <v>459</v>
      </c>
      <c r="C265" s="104"/>
      <c r="D265" s="104" t="s">
        <v>460</v>
      </c>
      <c r="E265" s="116">
        <v>649680</v>
      </c>
      <c r="F265" s="116">
        <v>649680</v>
      </c>
      <c r="G265" s="116"/>
      <c r="H265" s="116">
        <f t="shared" si="12"/>
        <v>649680</v>
      </c>
      <c r="I265" s="116">
        <v>649680</v>
      </c>
      <c r="J265" s="116"/>
      <c r="K265" s="116"/>
      <c r="L265" s="116"/>
      <c r="M265" s="116">
        <f t="shared" si="11"/>
        <v>0</v>
      </c>
      <c r="N265" s="104"/>
    </row>
    <row r="266" spans="1:14" ht="39.75" customHeight="1">
      <c r="A266" s="106">
        <v>262</v>
      </c>
      <c r="B266" s="106" t="s">
        <v>461</v>
      </c>
      <c r="C266" s="104" t="s">
        <v>462</v>
      </c>
      <c r="D266" s="104" t="s">
        <v>463</v>
      </c>
      <c r="E266" s="116">
        <v>491908</v>
      </c>
      <c r="F266" s="116">
        <v>491908</v>
      </c>
      <c r="G266" s="116"/>
      <c r="H266" s="116">
        <f t="shared" si="12"/>
        <v>491908</v>
      </c>
      <c r="I266" s="116">
        <v>491908</v>
      </c>
      <c r="J266" s="116"/>
      <c r="K266" s="116"/>
      <c r="L266" s="116"/>
      <c r="M266" s="116">
        <f t="shared" si="11"/>
        <v>0</v>
      </c>
      <c r="N266" s="104"/>
    </row>
    <row r="267" spans="1:14" ht="39.75" customHeight="1">
      <c r="A267" s="106">
        <v>263</v>
      </c>
      <c r="B267" s="106" t="s">
        <v>464</v>
      </c>
      <c r="C267" s="104"/>
      <c r="D267" s="104" t="s">
        <v>465</v>
      </c>
      <c r="E267" s="116">
        <v>604110</v>
      </c>
      <c r="F267" s="116">
        <v>604110</v>
      </c>
      <c r="G267" s="116"/>
      <c r="H267" s="116">
        <f t="shared" si="12"/>
        <v>604110</v>
      </c>
      <c r="I267" s="116">
        <v>604110</v>
      </c>
      <c r="J267" s="116"/>
      <c r="K267" s="116"/>
      <c r="L267" s="116"/>
      <c r="M267" s="116">
        <f t="shared" si="11"/>
        <v>0</v>
      </c>
      <c r="N267" s="104"/>
    </row>
    <row r="268" spans="1:14" ht="39.75" customHeight="1">
      <c r="A268" s="106">
        <v>264</v>
      </c>
      <c r="B268" s="106" t="s">
        <v>466</v>
      </c>
      <c r="C268" s="104"/>
      <c r="D268" s="104" t="s">
        <v>1198</v>
      </c>
      <c r="E268" s="116">
        <v>561132</v>
      </c>
      <c r="F268" s="116">
        <v>561132</v>
      </c>
      <c r="G268" s="116"/>
      <c r="H268" s="116">
        <f t="shared" si="12"/>
        <v>561132</v>
      </c>
      <c r="I268" s="116">
        <v>561132</v>
      </c>
      <c r="J268" s="116"/>
      <c r="K268" s="116"/>
      <c r="L268" s="116"/>
      <c r="M268" s="116">
        <f t="shared" si="11"/>
        <v>0</v>
      </c>
      <c r="N268" s="104"/>
    </row>
    <row r="269" spans="1:14" ht="39.75" customHeight="1">
      <c r="A269" s="106">
        <v>265</v>
      </c>
      <c r="B269" s="106" t="s">
        <v>467</v>
      </c>
      <c r="C269" s="104"/>
      <c r="D269" s="104" t="s">
        <v>1199</v>
      </c>
      <c r="E269" s="116">
        <v>750000</v>
      </c>
      <c r="F269" s="116">
        <v>750000</v>
      </c>
      <c r="G269" s="116"/>
      <c r="H269" s="116">
        <f t="shared" si="12"/>
        <v>750000</v>
      </c>
      <c r="I269" s="116">
        <v>750000</v>
      </c>
      <c r="J269" s="116"/>
      <c r="K269" s="116"/>
      <c r="L269" s="116"/>
      <c r="M269" s="116">
        <f t="shared" si="11"/>
        <v>0</v>
      </c>
      <c r="N269" s="104"/>
    </row>
    <row r="270" spans="1:14" ht="39.75" customHeight="1">
      <c r="A270" s="106">
        <v>266</v>
      </c>
      <c r="B270" s="106" t="s">
        <v>468</v>
      </c>
      <c r="C270" s="104"/>
      <c r="D270" s="104" t="s">
        <v>1200</v>
      </c>
      <c r="E270" s="116">
        <v>672551</v>
      </c>
      <c r="F270" s="116">
        <v>672551</v>
      </c>
      <c r="G270" s="116"/>
      <c r="H270" s="116">
        <f t="shared" si="12"/>
        <v>672551</v>
      </c>
      <c r="I270" s="116">
        <v>672551</v>
      </c>
      <c r="J270" s="116"/>
      <c r="K270" s="116"/>
      <c r="L270" s="116"/>
      <c r="M270" s="116">
        <f t="shared" si="11"/>
        <v>0</v>
      </c>
      <c r="N270" s="104"/>
    </row>
    <row r="271" spans="1:14" ht="39.75" customHeight="1">
      <c r="A271" s="106">
        <v>267</v>
      </c>
      <c r="B271" s="106" t="s">
        <v>469</v>
      </c>
      <c r="C271" s="104"/>
      <c r="D271" s="104" t="s">
        <v>470</v>
      </c>
      <c r="E271" s="116">
        <v>582000</v>
      </c>
      <c r="F271" s="116">
        <v>582000</v>
      </c>
      <c r="G271" s="116"/>
      <c r="H271" s="116">
        <f t="shared" si="12"/>
        <v>582000</v>
      </c>
      <c r="I271" s="116">
        <v>582000</v>
      </c>
      <c r="J271" s="116"/>
      <c r="K271" s="116"/>
      <c r="L271" s="116"/>
      <c r="M271" s="116">
        <f t="shared" si="11"/>
        <v>0</v>
      </c>
      <c r="N271" s="104"/>
    </row>
    <row r="272" spans="1:14" ht="39.75" customHeight="1">
      <c r="A272" s="106">
        <v>268</v>
      </c>
      <c r="B272" s="106" t="s">
        <v>471</v>
      </c>
      <c r="C272" s="104"/>
      <c r="D272" s="104" t="s">
        <v>472</v>
      </c>
      <c r="E272" s="116">
        <v>763776</v>
      </c>
      <c r="F272" s="116">
        <v>763776</v>
      </c>
      <c r="G272" s="116"/>
      <c r="H272" s="116">
        <f t="shared" si="12"/>
        <v>763776</v>
      </c>
      <c r="I272" s="116">
        <v>763776</v>
      </c>
      <c r="J272" s="116"/>
      <c r="K272" s="116"/>
      <c r="L272" s="116"/>
      <c r="M272" s="116">
        <f t="shared" si="11"/>
        <v>0</v>
      </c>
      <c r="N272" s="104"/>
    </row>
    <row r="273" spans="1:14" ht="39.75" customHeight="1">
      <c r="A273" s="106">
        <v>269</v>
      </c>
      <c r="B273" s="106" t="s">
        <v>473</v>
      </c>
      <c r="C273" s="104"/>
      <c r="D273" s="104" t="s">
        <v>474</v>
      </c>
      <c r="E273" s="116">
        <v>730080</v>
      </c>
      <c r="F273" s="116">
        <v>730080</v>
      </c>
      <c r="G273" s="116"/>
      <c r="H273" s="116">
        <f t="shared" si="12"/>
        <v>730080</v>
      </c>
      <c r="I273" s="116">
        <v>730080</v>
      </c>
      <c r="J273" s="116"/>
      <c r="K273" s="116"/>
      <c r="L273" s="116"/>
      <c r="M273" s="116">
        <f t="shared" si="11"/>
        <v>0</v>
      </c>
      <c r="N273" s="104"/>
    </row>
    <row r="274" spans="1:14" ht="39.75" customHeight="1">
      <c r="A274" s="106">
        <v>270</v>
      </c>
      <c r="B274" s="106" t="s">
        <v>475</v>
      </c>
      <c r="C274" s="104"/>
      <c r="D274" s="104" t="s">
        <v>1201</v>
      </c>
      <c r="E274" s="116">
        <v>568470</v>
      </c>
      <c r="F274" s="116">
        <v>568470</v>
      </c>
      <c r="G274" s="116"/>
      <c r="H274" s="116">
        <f t="shared" si="12"/>
        <v>568470</v>
      </c>
      <c r="I274" s="116">
        <v>568470</v>
      </c>
      <c r="J274" s="116"/>
      <c r="K274" s="116"/>
      <c r="L274" s="116"/>
      <c r="M274" s="116">
        <f t="shared" si="11"/>
        <v>0</v>
      </c>
      <c r="N274" s="104"/>
    </row>
    <row r="275" spans="1:14" ht="39.75" customHeight="1">
      <c r="A275" s="106">
        <v>271</v>
      </c>
      <c r="B275" s="106" t="s">
        <v>476</v>
      </c>
      <c r="C275" s="104"/>
      <c r="D275" s="104" t="s">
        <v>1202</v>
      </c>
      <c r="E275" s="116">
        <v>752544</v>
      </c>
      <c r="F275" s="116">
        <v>752544</v>
      </c>
      <c r="G275" s="116"/>
      <c r="H275" s="116">
        <f t="shared" si="12"/>
        <v>752544</v>
      </c>
      <c r="I275" s="116">
        <v>752544</v>
      </c>
      <c r="J275" s="116"/>
      <c r="K275" s="116"/>
      <c r="L275" s="116"/>
      <c r="M275" s="116">
        <f t="shared" si="11"/>
        <v>0</v>
      </c>
      <c r="N275" s="104"/>
    </row>
    <row r="276" spans="1:14" ht="39.75" customHeight="1">
      <c r="A276" s="106">
        <v>272</v>
      </c>
      <c r="B276" s="106" t="s">
        <v>477</v>
      </c>
      <c r="C276" s="104"/>
      <c r="D276" s="104" t="s">
        <v>1203</v>
      </c>
      <c r="E276" s="116">
        <v>581184</v>
      </c>
      <c r="F276" s="116">
        <v>581184</v>
      </c>
      <c r="G276" s="116"/>
      <c r="H276" s="116">
        <f t="shared" si="12"/>
        <v>581184</v>
      </c>
      <c r="I276" s="116">
        <v>581184</v>
      </c>
      <c r="J276" s="116"/>
      <c r="K276" s="116"/>
      <c r="L276" s="116"/>
      <c r="M276" s="116">
        <f t="shared" si="11"/>
        <v>0</v>
      </c>
      <c r="N276" s="104"/>
    </row>
    <row r="277" spans="1:14" ht="39.75" customHeight="1">
      <c r="A277" s="106">
        <v>273</v>
      </c>
      <c r="B277" s="106" t="s">
        <v>478</v>
      </c>
      <c r="C277" s="104"/>
      <c r="D277" s="104" t="s">
        <v>479</v>
      </c>
      <c r="E277" s="116">
        <v>690885</v>
      </c>
      <c r="F277" s="116">
        <v>690885</v>
      </c>
      <c r="G277" s="116"/>
      <c r="H277" s="116">
        <f t="shared" si="12"/>
        <v>690885</v>
      </c>
      <c r="I277" s="116">
        <v>690885</v>
      </c>
      <c r="J277" s="116"/>
      <c r="K277" s="116"/>
      <c r="L277" s="116"/>
      <c r="M277" s="116">
        <f t="shared" si="11"/>
        <v>0</v>
      </c>
      <c r="N277" s="104"/>
    </row>
    <row r="278" spans="1:14" ht="39.75" customHeight="1">
      <c r="A278" s="106">
        <v>274</v>
      </c>
      <c r="B278" s="106" t="s">
        <v>480</v>
      </c>
      <c r="C278" s="104"/>
      <c r="D278" s="104" t="s">
        <v>1204</v>
      </c>
      <c r="E278" s="116">
        <v>550000</v>
      </c>
      <c r="F278" s="116">
        <v>550000</v>
      </c>
      <c r="G278" s="116"/>
      <c r="H278" s="116">
        <f t="shared" si="12"/>
        <v>550000</v>
      </c>
      <c r="I278" s="116">
        <v>550000</v>
      </c>
      <c r="J278" s="116"/>
      <c r="K278" s="116"/>
      <c r="L278" s="116"/>
      <c r="M278" s="116">
        <f t="shared" si="11"/>
        <v>0</v>
      </c>
      <c r="N278" s="104"/>
    </row>
    <row r="279" spans="1:14" ht="39.75" customHeight="1">
      <c r="A279" s="106">
        <v>275</v>
      </c>
      <c r="B279" s="106" t="s">
        <v>481</v>
      </c>
      <c r="C279" s="104"/>
      <c r="D279" s="104" t="s">
        <v>1205</v>
      </c>
      <c r="E279" s="116">
        <v>520910</v>
      </c>
      <c r="F279" s="116">
        <v>520910</v>
      </c>
      <c r="G279" s="116"/>
      <c r="H279" s="116">
        <f t="shared" si="12"/>
        <v>520910</v>
      </c>
      <c r="I279" s="116">
        <v>520910</v>
      </c>
      <c r="J279" s="116"/>
      <c r="K279" s="116"/>
      <c r="L279" s="116"/>
      <c r="M279" s="116">
        <f t="shared" si="11"/>
        <v>0</v>
      </c>
      <c r="N279" s="104"/>
    </row>
    <row r="280" spans="1:14" ht="39.75" customHeight="1">
      <c r="A280" s="106">
        <v>276</v>
      </c>
      <c r="B280" s="106" t="s">
        <v>482</v>
      </c>
      <c r="C280" s="104"/>
      <c r="D280" s="104" t="s">
        <v>1206</v>
      </c>
      <c r="E280" s="116">
        <v>719304</v>
      </c>
      <c r="F280" s="116">
        <v>719304</v>
      </c>
      <c r="G280" s="116"/>
      <c r="H280" s="116">
        <f t="shared" si="12"/>
        <v>719304</v>
      </c>
      <c r="I280" s="116">
        <v>719304</v>
      </c>
      <c r="J280" s="116"/>
      <c r="K280" s="116"/>
      <c r="L280" s="116"/>
      <c r="M280" s="116">
        <f t="shared" si="11"/>
        <v>0</v>
      </c>
      <c r="N280" s="104"/>
    </row>
    <row r="281" spans="1:14" ht="39.75" customHeight="1">
      <c r="A281" s="106">
        <v>277</v>
      </c>
      <c r="B281" s="106" t="s">
        <v>483</v>
      </c>
      <c r="C281" s="104"/>
      <c r="D281" s="104" t="s">
        <v>484</v>
      </c>
      <c r="E281" s="116">
        <v>585522</v>
      </c>
      <c r="F281" s="116">
        <v>585522</v>
      </c>
      <c r="G281" s="116"/>
      <c r="H281" s="116">
        <f t="shared" si="12"/>
        <v>585522</v>
      </c>
      <c r="I281" s="116">
        <v>585522</v>
      </c>
      <c r="J281" s="116"/>
      <c r="K281" s="116"/>
      <c r="L281" s="116"/>
      <c r="M281" s="116">
        <f t="shared" si="11"/>
        <v>0</v>
      </c>
      <c r="N281" s="104"/>
    </row>
    <row r="282" spans="1:14" ht="39.75" customHeight="1">
      <c r="A282" s="106">
        <v>278</v>
      </c>
      <c r="B282" s="106" t="s">
        <v>485</v>
      </c>
      <c r="C282" s="104" t="s">
        <v>486</v>
      </c>
      <c r="D282" s="104" t="s">
        <v>1207</v>
      </c>
      <c r="E282" s="116">
        <v>575000</v>
      </c>
      <c r="F282" s="116">
        <v>575000</v>
      </c>
      <c r="G282" s="116"/>
      <c r="H282" s="116">
        <f t="shared" si="12"/>
        <v>575000</v>
      </c>
      <c r="I282" s="116">
        <v>575000</v>
      </c>
      <c r="J282" s="116"/>
      <c r="K282" s="116"/>
      <c r="L282" s="116"/>
      <c r="M282" s="116">
        <f t="shared" si="11"/>
        <v>0</v>
      </c>
      <c r="N282" s="104"/>
    </row>
    <row r="283" spans="1:14" ht="39.75" customHeight="1">
      <c r="A283" s="106">
        <v>279</v>
      </c>
      <c r="B283" s="106" t="s">
        <v>487</v>
      </c>
      <c r="C283" s="104"/>
      <c r="D283" s="104" t="s">
        <v>1208</v>
      </c>
      <c r="E283" s="116">
        <v>610220</v>
      </c>
      <c r="F283" s="116">
        <v>610220</v>
      </c>
      <c r="G283" s="116"/>
      <c r="H283" s="116">
        <f t="shared" si="12"/>
        <v>610220</v>
      </c>
      <c r="I283" s="116">
        <v>610220</v>
      </c>
      <c r="J283" s="116"/>
      <c r="K283" s="116"/>
      <c r="L283" s="116"/>
      <c r="M283" s="116">
        <f t="shared" si="11"/>
        <v>0</v>
      </c>
      <c r="N283" s="104"/>
    </row>
    <row r="284" spans="1:14" ht="39.75" customHeight="1">
      <c r="A284" s="106">
        <v>280</v>
      </c>
      <c r="B284" s="106" t="s">
        <v>488</v>
      </c>
      <c r="C284" s="104"/>
      <c r="D284" s="104" t="s">
        <v>1209</v>
      </c>
      <c r="E284" s="116">
        <v>563022</v>
      </c>
      <c r="F284" s="116">
        <v>563022</v>
      </c>
      <c r="G284" s="116"/>
      <c r="H284" s="116">
        <f t="shared" si="12"/>
        <v>563022</v>
      </c>
      <c r="I284" s="116">
        <v>563022</v>
      </c>
      <c r="J284" s="116"/>
      <c r="K284" s="116"/>
      <c r="L284" s="116"/>
      <c r="M284" s="116">
        <f t="shared" si="11"/>
        <v>0</v>
      </c>
      <c r="N284" s="104"/>
    </row>
    <row r="285" spans="1:14" ht="39.75" customHeight="1">
      <c r="A285" s="106">
        <v>281</v>
      </c>
      <c r="B285" s="106" t="s">
        <v>489</v>
      </c>
      <c r="C285" s="104"/>
      <c r="D285" s="104" t="s">
        <v>1210</v>
      </c>
      <c r="E285" s="116">
        <v>585522</v>
      </c>
      <c r="F285" s="116">
        <v>585522</v>
      </c>
      <c r="G285" s="116"/>
      <c r="H285" s="116">
        <f t="shared" si="12"/>
        <v>585522</v>
      </c>
      <c r="I285" s="116">
        <v>585522</v>
      </c>
      <c r="J285" s="116"/>
      <c r="K285" s="116"/>
      <c r="L285" s="116"/>
      <c r="M285" s="116">
        <f t="shared" si="11"/>
        <v>0</v>
      </c>
      <c r="N285" s="104"/>
    </row>
    <row r="286" spans="1:14" ht="39.75" customHeight="1">
      <c r="A286" s="106">
        <v>282</v>
      </c>
      <c r="B286" s="106" t="s">
        <v>490</v>
      </c>
      <c r="C286" s="104"/>
      <c r="D286" s="104" t="s">
        <v>1211</v>
      </c>
      <c r="E286" s="116">
        <v>730080</v>
      </c>
      <c r="F286" s="116">
        <v>730080</v>
      </c>
      <c r="G286" s="116"/>
      <c r="H286" s="116">
        <f t="shared" si="12"/>
        <v>730080</v>
      </c>
      <c r="I286" s="116">
        <v>730080</v>
      </c>
      <c r="J286" s="116"/>
      <c r="K286" s="116"/>
      <c r="L286" s="116"/>
      <c r="M286" s="116">
        <f t="shared" si="11"/>
        <v>0</v>
      </c>
      <c r="N286" s="104"/>
    </row>
    <row r="287" spans="1:14" ht="39.75" customHeight="1">
      <c r="A287" s="106">
        <v>283</v>
      </c>
      <c r="B287" s="106" t="s">
        <v>491</v>
      </c>
      <c r="C287" s="104"/>
      <c r="D287" s="104" t="s">
        <v>492</v>
      </c>
      <c r="E287" s="116">
        <v>730000</v>
      </c>
      <c r="F287" s="116">
        <v>730000</v>
      </c>
      <c r="G287" s="116"/>
      <c r="H287" s="116">
        <f t="shared" si="12"/>
        <v>730000</v>
      </c>
      <c r="I287" s="116">
        <v>730000</v>
      </c>
      <c r="J287" s="116"/>
      <c r="K287" s="116"/>
      <c r="L287" s="116"/>
      <c r="M287" s="116">
        <f t="shared" si="11"/>
        <v>0</v>
      </c>
      <c r="N287" s="104"/>
    </row>
    <row r="288" spans="1:14" ht="39.75" customHeight="1">
      <c r="A288" s="106">
        <v>284</v>
      </c>
      <c r="B288" s="106" t="s">
        <v>493</v>
      </c>
      <c r="C288" s="104"/>
      <c r="D288" s="104" t="s">
        <v>1212</v>
      </c>
      <c r="E288" s="116">
        <v>750000</v>
      </c>
      <c r="F288" s="116">
        <v>750000</v>
      </c>
      <c r="G288" s="116"/>
      <c r="H288" s="116">
        <f t="shared" si="12"/>
        <v>750000</v>
      </c>
      <c r="I288" s="116">
        <v>750000</v>
      </c>
      <c r="J288" s="116"/>
      <c r="K288" s="116"/>
      <c r="L288" s="116"/>
      <c r="M288" s="116">
        <f t="shared" si="11"/>
        <v>0</v>
      </c>
      <c r="N288" s="104"/>
    </row>
    <row r="289" spans="1:14" ht="39.75" customHeight="1">
      <c r="A289" s="106">
        <v>285</v>
      </c>
      <c r="B289" s="106" t="s">
        <v>494</v>
      </c>
      <c r="C289" s="104"/>
      <c r="D289" s="104" t="s">
        <v>1213</v>
      </c>
      <c r="E289" s="116">
        <v>561132</v>
      </c>
      <c r="F289" s="116">
        <v>561132</v>
      </c>
      <c r="G289" s="116"/>
      <c r="H289" s="116">
        <f t="shared" si="12"/>
        <v>561132</v>
      </c>
      <c r="I289" s="116">
        <v>561132</v>
      </c>
      <c r="J289" s="116"/>
      <c r="K289" s="116"/>
      <c r="L289" s="116"/>
      <c r="M289" s="116">
        <f t="shared" si="11"/>
        <v>0</v>
      </c>
      <c r="N289" s="104"/>
    </row>
    <row r="290" spans="1:14" ht="39.75" customHeight="1">
      <c r="A290" s="106">
        <v>286</v>
      </c>
      <c r="B290" s="106" t="s">
        <v>495</v>
      </c>
      <c r="C290" s="104"/>
      <c r="D290" s="104" t="s">
        <v>1214</v>
      </c>
      <c r="E290" s="116">
        <v>645000</v>
      </c>
      <c r="F290" s="116">
        <v>645000</v>
      </c>
      <c r="G290" s="116"/>
      <c r="H290" s="116">
        <f t="shared" si="12"/>
        <v>645000</v>
      </c>
      <c r="I290" s="116">
        <v>645000</v>
      </c>
      <c r="J290" s="116"/>
      <c r="K290" s="116"/>
      <c r="L290" s="116"/>
      <c r="M290" s="116">
        <f t="shared" si="11"/>
        <v>0</v>
      </c>
      <c r="N290" s="104"/>
    </row>
    <row r="291" spans="1:14" ht="39.75" customHeight="1">
      <c r="A291" s="106">
        <v>287</v>
      </c>
      <c r="B291" s="106" t="s">
        <v>496</v>
      </c>
      <c r="C291" s="104"/>
      <c r="D291" s="104" t="s">
        <v>1215</v>
      </c>
      <c r="E291" s="116">
        <v>609000</v>
      </c>
      <c r="F291" s="116">
        <v>609000</v>
      </c>
      <c r="G291" s="116"/>
      <c r="H291" s="116">
        <f t="shared" si="12"/>
        <v>609000</v>
      </c>
      <c r="I291" s="116">
        <v>609000</v>
      </c>
      <c r="J291" s="116"/>
      <c r="K291" s="116"/>
      <c r="L291" s="116"/>
      <c r="M291" s="116">
        <f t="shared" si="11"/>
        <v>0</v>
      </c>
      <c r="N291" s="104"/>
    </row>
    <row r="292" spans="1:15" s="274" customFormat="1" ht="33.75" customHeight="1">
      <c r="A292" s="307">
        <v>288</v>
      </c>
      <c r="B292" s="307" t="s">
        <v>497</v>
      </c>
      <c r="C292" s="272"/>
      <c r="D292" s="272" t="s">
        <v>903</v>
      </c>
      <c r="E292" s="273">
        <v>470910</v>
      </c>
      <c r="F292" s="273">
        <v>470910</v>
      </c>
      <c r="G292" s="273"/>
      <c r="H292" s="273">
        <f t="shared" si="12"/>
        <v>470910</v>
      </c>
      <c r="I292" s="273">
        <v>470910</v>
      </c>
      <c r="J292" s="273"/>
      <c r="K292" s="273"/>
      <c r="L292" s="273"/>
      <c r="M292" s="273">
        <f t="shared" si="11"/>
        <v>0</v>
      </c>
      <c r="N292" s="272" t="s">
        <v>1543</v>
      </c>
      <c r="O292" s="568"/>
    </row>
    <row r="293" spans="1:14" s="109" customFormat="1" ht="39.75" customHeight="1">
      <c r="A293" s="107">
        <v>289</v>
      </c>
      <c r="B293" s="107" t="s">
        <v>498</v>
      </c>
      <c r="C293" s="108"/>
      <c r="D293" s="108" t="s">
        <v>499</v>
      </c>
      <c r="E293" s="117">
        <v>590265</v>
      </c>
      <c r="F293" s="117">
        <v>590265</v>
      </c>
      <c r="G293" s="117"/>
      <c r="H293" s="117">
        <f t="shared" si="12"/>
        <v>590265</v>
      </c>
      <c r="I293" s="117">
        <v>590265</v>
      </c>
      <c r="J293" s="117"/>
      <c r="K293" s="117"/>
      <c r="L293" s="117"/>
      <c r="M293" s="117">
        <f t="shared" si="11"/>
        <v>0</v>
      </c>
      <c r="N293" s="108"/>
    </row>
    <row r="294" spans="1:14" s="109" customFormat="1" ht="39.75" customHeight="1">
      <c r="A294" s="107">
        <v>290</v>
      </c>
      <c r="B294" s="107" t="s">
        <v>500</v>
      </c>
      <c r="C294" s="108"/>
      <c r="D294" s="108" t="s">
        <v>1290</v>
      </c>
      <c r="E294" s="117">
        <v>792750</v>
      </c>
      <c r="F294" s="117">
        <v>792950</v>
      </c>
      <c r="G294" s="117"/>
      <c r="H294" s="117">
        <f t="shared" si="12"/>
        <v>792750</v>
      </c>
      <c r="I294" s="117">
        <v>792750</v>
      </c>
      <c r="J294" s="117"/>
      <c r="K294" s="117"/>
      <c r="L294" s="117"/>
      <c r="M294" s="117">
        <f t="shared" si="11"/>
        <v>0</v>
      </c>
      <c r="N294" s="108"/>
    </row>
    <row r="295" spans="1:14" s="109" customFormat="1" ht="39.75" customHeight="1">
      <c r="A295" s="107">
        <v>291</v>
      </c>
      <c r="B295" s="107" t="s">
        <v>501</v>
      </c>
      <c r="C295" s="108"/>
      <c r="D295" s="108" t="s">
        <v>1291</v>
      </c>
      <c r="E295" s="117">
        <v>685960</v>
      </c>
      <c r="F295" s="117">
        <v>685960</v>
      </c>
      <c r="G295" s="117"/>
      <c r="H295" s="117">
        <f t="shared" si="12"/>
        <v>685960</v>
      </c>
      <c r="I295" s="117">
        <v>685960</v>
      </c>
      <c r="J295" s="117"/>
      <c r="K295" s="117"/>
      <c r="L295" s="117"/>
      <c r="M295" s="117">
        <f t="shared" si="11"/>
        <v>0</v>
      </c>
      <c r="N295" s="108"/>
    </row>
    <row r="296" spans="1:14" s="109" customFormat="1" ht="39.75" customHeight="1">
      <c r="A296" s="107">
        <v>292</v>
      </c>
      <c r="B296" s="107" t="s">
        <v>502</v>
      </c>
      <c r="C296" s="108"/>
      <c r="D296" s="108" t="s">
        <v>503</v>
      </c>
      <c r="E296" s="117">
        <v>545675</v>
      </c>
      <c r="F296" s="117">
        <v>545675</v>
      </c>
      <c r="G296" s="117"/>
      <c r="H296" s="117">
        <f t="shared" si="12"/>
        <v>545675</v>
      </c>
      <c r="I296" s="117">
        <v>545675</v>
      </c>
      <c r="J296" s="117"/>
      <c r="K296" s="117"/>
      <c r="L296" s="117"/>
      <c r="M296" s="117">
        <f t="shared" si="11"/>
        <v>0</v>
      </c>
      <c r="N296" s="108"/>
    </row>
    <row r="297" spans="1:14" s="109" customFormat="1" ht="39.75" customHeight="1">
      <c r="A297" s="107">
        <v>293</v>
      </c>
      <c r="B297" s="107" t="s">
        <v>504</v>
      </c>
      <c r="C297" s="108"/>
      <c r="D297" s="108" t="s">
        <v>1292</v>
      </c>
      <c r="E297" s="117">
        <v>580000</v>
      </c>
      <c r="F297" s="117">
        <v>580000</v>
      </c>
      <c r="G297" s="117"/>
      <c r="H297" s="117">
        <f t="shared" si="12"/>
        <v>580000</v>
      </c>
      <c r="I297" s="117">
        <v>580000</v>
      </c>
      <c r="J297" s="117"/>
      <c r="K297" s="117"/>
      <c r="L297" s="117"/>
      <c r="M297" s="117">
        <f t="shared" si="11"/>
        <v>0</v>
      </c>
      <c r="N297" s="108"/>
    </row>
    <row r="298" spans="1:14" s="274" customFormat="1" ht="39.75" customHeight="1">
      <c r="A298" s="376">
        <v>294</v>
      </c>
      <c r="B298" s="376" t="s">
        <v>505</v>
      </c>
      <c r="C298" s="377"/>
      <c r="D298" s="377" t="s">
        <v>1104</v>
      </c>
      <c r="E298" s="378">
        <v>279291</v>
      </c>
      <c r="F298" s="378">
        <v>279291</v>
      </c>
      <c r="G298" s="378"/>
      <c r="H298" s="378">
        <f t="shared" si="12"/>
        <v>279291</v>
      </c>
      <c r="I298" s="378">
        <v>279291</v>
      </c>
      <c r="J298" s="378"/>
      <c r="K298" s="378"/>
      <c r="L298" s="378"/>
      <c r="M298" s="375">
        <f t="shared" si="11"/>
        <v>0</v>
      </c>
      <c r="N298" s="374" t="s">
        <v>1124</v>
      </c>
    </row>
    <row r="299" spans="1:14" ht="39.75" customHeight="1">
      <c r="A299" s="106">
        <v>295</v>
      </c>
      <c r="B299" s="106" t="s">
        <v>506</v>
      </c>
      <c r="C299" s="104"/>
      <c r="D299" s="104" t="s">
        <v>1216</v>
      </c>
      <c r="E299" s="116">
        <v>500000</v>
      </c>
      <c r="F299" s="116">
        <v>500000</v>
      </c>
      <c r="G299" s="116"/>
      <c r="H299" s="116">
        <f t="shared" si="12"/>
        <v>500000</v>
      </c>
      <c r="I299" s="116">
        <v>500000</v>
      </c>
      <c r="J299" s="116"/>
      <c r="K299" s="116"/>
      <c r="L299" s="116"/>
      <c r="M299" s="116">
        <f t="shared" si="11"/>
        <v>0</v>
      </c>
      <c r="N299" s="104"/>
    </row>
    <row r="300" spans="1:14" ht="39.75" customHeight="1">
      <c r="A300" s="106">
        <v>296</v>
      </c>
      <c r="B300" s="106" t="s">
        <v>507</v>
      </c>
      <c r="C300" s="104"/>
      <c r="D300" s="104" t="s">
        <v>1217</v>
      </c>
      <c r="E300" s="116">
        <v>730080</v>
      </c>
      <c r="F300" s="116">
        <v>730080</v>
      </c>
      <c r="G300" s="116"/>
      <c r="H300" s="116">
        <f t="shared" si="12"/>
        <v>730080</v>
      </c>
      <c r="I300" s="116">
        <v>730080</v>
      </c>
      <c r="J300" s="116"/>
      <c r="K300" s="116"/>
      <c r="L300" s="116"/>
      <c r="M300" s="116">
        <f t="shared" si="11"/>
        <v>0</v>
      </c>
      <c r="N300" s="104"/>
    </row>
    <row r="301" spans="1:14" ht="39.75" customHeight="1">
      <c r="A301" s="106">
        <v>297</v>
      </c>
      <c r="B301" s="106" t="s">
        <v>508</v>
      </c>
      <c r="C301" s="104"/>
      <c r="D301" s="104" t="s">
        <v>509</v>
      </c>
      <c r="E301" s="116">
        <v>604110</v>
      </c>
      <c r="F301" s="116">
        <v>604110</v>
      </c>
      <c r="G301" s="116"/>
      <c r="H301" s="116">
        <f t="shared" si="12"/>
        <v>604110</v>
      </c>
      <c r="I301" s="116">
        <v>604110</v>
      </c>
      <c r="J301" s="116"/>
      <c r="K301" s="116"/>
      <c r="L301" s="116"/>
      <c r="M301" s="116">
        <f t="shared" si="11"/>
        <v>0</v>
      </c>
      <c r="N301" s="104"/>
    </row>
    <row r="302" spans="1:14" ht="39.75" customHeight="1">
      <c r="A302" s="106">
        <v>298</v>
      </c>
      <c r="B302" s="106" t="s">
        <v>510</v>
      </c>
      <c r="C302" s="104"/>
      <c r="D302" s="104" t="s">
        <v>1218</v>
      </c>
      <c r="E302" s="116">
        <v>851112</v>
      </c>
      <c r="F302" s="116">
        <v>851112</v>
      </c>
      <c r="G302" s="116"/>
      <c r="H302" s="116">
        <f t="shared" si="12"/>
        <v>851112</v>
      </c>
      <c r="I302" s="116">
        <v>851112</v>
      </c>
      <c r="J302" s="116"/>
      <c r="K302" s="116"/>
      <c r="L302" s="116"/>
      <c r="M302" s="116">
        <f t="shared" si="11"/>
        <v>0</v>
      </c>
      <c r="N302" s="104"/>
    </row>
    <row r="303" spans="1:14" ht="39.75" customHeight="1">
      <c r="A303" s="106">
        <v>299</v>
      </c>
      <c r="B303" s="106" t="s">
        <v>511</v>
      </c>
      <c r="C303" s="104"/>
      <c r="D303" s="104" t="s">
        <v>1219</v>
      </c>
      <c r="E303" s="116">
        <v>585022</v>
      </c>
      <c r="F303" s="116">
        <v>585022</v>
      </c>
      <c r="G303" s="116"/>
      <c r="H303" s="116">
        <f t="shared" si="12"/>
        <v>585022</v>
      </c>
      <c r="I303" s="116">
        <v>585022</v>
      </c>
      <c r="J303" s="116"/>
      <c r="K303" s="116"/>
      <c r="L303" s="116"/>
      <c r="M303" s="116">
        <f t="shared" si="11"/>
        <v>0</v>
      </c>
      <c r="N303" s="104"/>
    </row>
    <row r="304" spans="1:14" ht="39.75" customHeight="1">
      <c r="A304" s="106">
        <v>300</v>
      </c>
      <c r="B304" s="106" t="s">
        <v>512</v>
      </c>
      <c r="C304" s="104" t="s">
        <v>513</v>
      </c>
      <c r="D304" s="104" t="s">
        <v>1220</v>
      </c>
      <c r="E304" s="116">
        <v>567562</v>
      </c>
      <c r="F304" s="116">
        <v>567562</v>
      </c>
      <c r="G304" s="116"/>
      <c r="H304" s="116">
        <f t="shared" si="12"/>
        <v>567562</v>
      </c>
      <c r="I304" s="116">
        <v>567562</v>
      </c>
      <c r="J304" s="116"/>
      <c r="K304" s="116"/>
      <c r="L304" s="116"/>
      <c r="M304" s="116">
        <f t="shared" si="11"/>
        <v>0</v>
      </c>
      <c r="N304" s="104"/>
    </row>
    <row r="305" spans="1:14" ht="39.75" customHeight="1">
      <c r="A305" s="106">
        <v>301</v>
      </c>
      <c r="B305" s="106" t="s">
        <v>514</v>
      </c>
      <c r="C305" s="104"/>
      <c r="D305" s="104" t="s">
        <v>1221</v>
      </c>
      <c r="E305" s="116">
        <v>617434</v>
      </c>
      <c r="F305" s="116">
        <v>617434</v>
      </c>
      <c r="G305" s="116"/>
      <c r="H305" s="116">
        <f t="shared" si="12"/>
        <v>617434</v>
      </c>
      <c r="I305" s="116">
        <v>617434</v>
      </c>
      <c r="J305" s="116"/>
      <c r="K305" s="116"/>
      <c r="L305" s="116"/>
      <c r="M305" s="116">
        <f t="shared" si="11"/>
        <v>0</v>
      </c>
      <c r="N305" s="104"/>
    </row>
    <row r="306" spans="1:14" ht="39.75" customHeight="1">
      <c r="A306" s="106">
        <v>302</v>
      </c>
      <c r="B306" s="106" t="s">
        <v>515</v>
      </c>
      <c r="C306" s="104"/>
      <c r="D306" s="104" t="s">
        <v>1222</v>
      </c>
      <c r="E306" s="116">
        <v>786240</v>
      </c>
      <c r="F306" s="116">
        <v>786240</v>
      </c>
      <c r="G306" s="116"/>
      <c r="H306" s="116">
        <f t="shared" si="12"/>
        <v>786240</v>
      </c>
      <c r="I306" s="116">
        <v>786240</v>
      </c>
      <c r="J306" s="116"/>
      <c r="K306" s="116"/>
      <c r="L306" s="116"/>
      <c r="M306" s="116">
        <f t="shared" si="11"/>
        <v>0</v>
      </c>
      <c r="N306" s="104"/>
    </row>
    <row r="307" spans="1:14" ht="39.75" customHeight="1">
      <c r="A307" s="106">
        <v>303</v>
      </c>
      <c r="B307" s="106" t="s">
        <v>516</v>
      </c>
      <c r="C307" s="104"/>
      <c r="D307" s="104" t="s">
        <v>1223</v>
      </c>
      <c r="E307" s="116">
        <v>604110</v>
      </c>
      <c r="F307" s="116">
        <v>604110</v>
      </c>
      <c r="G307" s="116"/>
      <c r="H307" s="116">
        <f t="shared" si="12"/>
        <v>604110</v>
      </c>
      <c r="I307" s="116">
        <v>604110</v>
      </c>
      <c r="J307" s="116"/>
      <c r="K307" s="116"/>
      <c r="L307" s="116"/>
      <c r="M307" s="116">
        <f t="shared" si="11"/>
        <v>0</v>
      </c>
      <c r="N307" s="104"/>
    </row>
    <row r="308" spans="1:14" ht="39.75" customHeight="1">
      <c r="A308" s="106">
        <v>304</v>
      </c>
      <c r="B308" s="106" t="s">
        <v>517</v>
      </c>
      <c r="C308" s="104"/>
      <c r="D308" s="104" t="s">
        <v>1224</v>
      </c>
      <c r="E308" s="116">
        <v>527865</v>
      </c>
      <c r="F308" s="116">
        <v>527865</v>
      </c>
      <c r="G308" s="116"/>
      <c r="H308" s="116">
        <f t="shared" si="12"/>
        <v>527865</v>
      </c>
      <c r="I308" s="116">
        <v>527865</v>
      </c>
      <c r="J308" s="116"/>
      <c r="K308" s="116"/>
      <c r="L308" s="116"/>
      <c r="M308" s="116">
        <f t="shared" si="11"/>
        <v>0</v>
      </c>
      <c r="N308" s="104"/>
    </row>
    <row r="309" spans="1:14" ht="39.75" customHeight="1">
      <c r="A309" s="106">
        <v>305</v>
      </c>
      <c r="B309" s="106" t="s">
        <v>518</v>
      </c>
      <c r="C309" s="104"/>
      <c r="D309" s="104" t="s">
        <v>1225</v>
      </c>
      <c r="E309" s="116">
        <v>584712</v>
      </c>
      <c r="F309" s="116">
        <v>584712</v>
      </c>
      <c r="G309" s="116"/>
      <c r="H309" s="116">
        <f t="shared" si="12"/>
        <v>584712</v>
      </c>
      <c r="I309" s="116">
        <v>584712</v>
      </c>
      <c r="J309" s="116"/>
      <c r="K309" s="116"/>
      <c r="L309" s="116"/>
      <c r="M309" s="116">
        <f t="shared" si="11"/>
        <v>0</v>
      </c>
      <c r="N309" s="104"/>
    </row>
    <row r="310" spans="1:14" ht="39.75" customHeight="1">
      <c r="A310" s="106">
        <v>306</v>
      </c>
      <c r="B310" s="106" t="s">
        <v>519</v>
      </c>
      <c r="C310" s="104"/>
      <c r="D310" s="104" t="s">
        <v>520</v>
      </c>
      <c r="E310" s="116">
        <v>782180</v>
      </c>
      <c r="F310" s="116">
        <v>782180</v>
      </c>
      <c r="G310" s="116"/>
      <c r="H310" s="116">
        <f t="shared" si="12"/>
        <v>782180</v>
      </c>
      <c r="I310" s="116">
        <v>782180</v>
      </c>
      <c r="J310" s="116"/>
      <c r="K310" s="116"/>
      <c r="L310" s="116"/>
      <c r="M310" s="116">
        <f t="shared" si="11"/>
        <v>0</v>
      </c>
      <c r="N310" s="104"/>
    </row>
    <row r="311" spans="1:14" ht="48" customHeight="1">
      <c r="A311" s="106">
        <v>307</v>
      </c>
      <c r="B311" s="106" t="s">
        <v>521</v>
      </c>
      <c r="C311" s="104"/>
      <c r="D311" s="104" t="s">
        <v>1226</v>
      </c>
      <c r="E311" s="116">
        <v>761368</v>
      </c>
      <c r="F311" s="116">
        <v>760000</v>
      </c>
      <c r="G311" s="116">
        <v>1368</v>
      </c>
      <c r="H311" s="116">
        <f t="shared" si="12"/>
        <v>761368</v>
      </c>
      <c r="I311" s="116">
        <v>760000</v>
      </c>
      <c r="J311" s="116">
        <v>1368</v>
      </c>
      <c r="K311" s="116"/>
      <c r="L311" s="116"/>
      <c r="M311" s="116">
        <f t="shared" si="11"/>
        <v>0</v>
      </c>
      <c r="N311" s="104"/>
    </row>
    <row r="312" spans="1:14" ht="39.75" customHeight="1">
      <c r="A312" s="106">
        <v>308</v>
      </c>
      <c r="B312" s="106" t="s">
        <v>522</v>
      </c>
      <c r="C312" s="104"/>
      <c r="D312" s="104" t="s">
        <v>1227</v>
      </c>
      <c r="E312" s="116">
        <v>726310</v>
      </c>
      <c r="F312" s="116">
        <v>726310</v>
      </c>
      <c r="G312" s="116"/>
      <c r="H312" s="116">
        <f t="shared" si="12"/>
        <v>726310</v>
      </c>
      <c r="I312" s="116">
        <v>726310</v>
      </c>
      <c r="J312" s="116"/>
      <c r="K312" s="116"/>
      <c r="L312" s="116"/>
      <c r="M312" s="116">
        <f t="shared" si="11"/>
        <v>0</v>
      </c>
      <c r="N312" s="104"/>
    </row>
    <row r="313" spans="1:14" ht="39.75" customHeight="1">
      <c r="A313" s="106">
        <v>309</v>
      </c>
      <c r="B313" s="106" t="s">
        <v>523</v>
      </c>
      <c r="C313" s="104" t="s">
        <v>524</v>
      </c>
      <c r="D313" s="104" t="s">
        <v>525</v>
      </c>
      <c r="E313" s="116">
        <v>515710</v>
      </c>
      <c r="F313" s="116">
        <v>515710</v>
      </c>
      <c r="G313" s="116"/>
      <c r="H313" s="116">
        <f t="shared" si="12"/>
        <v>515710</v>
      </c>
      <c r="I313" s="116">
        <v>515710</v>
      </c>
      <c r="J313" s="116"/>
      <c r="K313" s="116"/>
      <c r="L313" s="116"/>
      <c r="M313" s="116">
        <f t="shared" si="11"/>
        <v>0</v>
      </c>
      <c r="N313" s="104"/>
    </row>
    <row r="314" spans="1:14" ht="39.75" customHeight="1">
      <c r="A314" s="106">
        <v>310</v>
      </c>
      <c r="B314" s="106" t="s">
        <v>526</v>
      </c>
      <c r="C314" s="104"/>
      <c r="D314" s="104" t="s">
        <v>1228</v>
      </c>
      <c r="E314" s="116">
        <v>585572</v>
      </c>
      <c r="F314" s="116">
        <v>585572</v>
      </c>
      <c r="G314" s="116"/>
      <c r="H314" s="116">
        <f t="shared" si="12"/>
        <v>585572</v>
      </c>
      <c r="I314" s="116">
        <v>585572</v>
      </c>
      <c r="J314" s="116"/>
      <c r="K314" s="116"/>
      <c r="L314" s="116"/>
      <c r="M314" s="116">
        <f t="shared" si="11"/>
        <v>0</v>
      </c>
      <c r="N314" s="104"/>
    </row>
    <row r="315" spans="1:14" ht="39.75" customHeight="1">
      <c r="A315" s="106">
        <v>311</v>
      </c>
      <c r="B315" s="106" t="s">
        <v>527</v>
      </c>
      <c r="C315" s="104"/>
      <c r="D315" s="104" t="s">
        <v>1229</v>
      </c>
      <c r="E315" s="116">
        <v>572103</v>
      </c>
      <c r="F315" s="116">
        <v>572103</v>
      </c>
      <c r="G315" s="116"/>
      <c r="H315" s="116">
        <f t="shared" si="12"/>
        <v>572103</v>
      </c>
      <c r="I315" s="116">
        <v>572103</v>
      </c>
      <c r="J315" s="116"/>
      <c r="K315" s="116"/>
      <c r="L315" s="116"/>
      <c r="M315" s="116">
        <f t="shared" si="11"/>
        <v>0</v>
      </c>
      <c r="N315" s="104"/>
    </row>
    <row r="316" spans="1:14" ht="39.75" customHeight="1">
      <c r="A316" s="106">
        <v>312</v>
      </c>
      <c r="B316" s="106" t="s">
        <v>528</v>
      </c>
      <c r="C316" s="104"/>
      <c r="D316" s="104" t="s">
        <v>1230</v>
      </c>
      <c r="E316" s="116">
        <v>590265</v>
      </c>
      <c r="F316" s="116">
        <v>590265</v>
      </c>
      <c r="G316" s="116"/>
      <c r="H316" s="116">
        <f t="shared" si="12"/>
        <v>590265</v>
      </c>
      <c r="I316" s="116">
        <v>590265</v>
      </c>
      <c r="J316" s="116"/>
      <c r="K316" s="116"/>
      <c r="L316" s="116"/>
      <c r="M316" s="116">
        <f t="shared" si="11"/>
        <v>0</v>
      </c>
      <c r="N316" s="104"/>
    </row>
    <row r="317" spans="1:14" ht="39.75" customHeight="1">
      <c r="A317" s="106">
        <v>313</v>
      </c>
      <c r="B317" s="106" t="s">
        <v>529</v>
      </c>
      <c r="C317" s="104"/>
      <c r="D317" s="104" t="s">
        <v>1231</v>
      </c>
      <c r="E317" s="116">
        <v>604110</v>
      </c>
      <c r="F317" s="116">
        <v>604110</v>
      </c>
      <c r="G317" s="116"/>
      <c r="H317" s="116">
        <f t="shared" si="12"/>
        <v>604110</v>
      </c>
      <c r="I317" s="116">
        <v>604110</v>
      </c>
      <c r="J317" s="116"/>
      <c r="K317" s="116"/>
      <c r="L317" s="116"/>
      <c r="M317" s="116">
        <f t="shared" si="11"/>
        <v>0</v>
      </c>
      <c r="N317" s="104"/>
    </row>
    <row r="318" spans="1:14" ht="39.75" customHeight="1">
      <c r="A318" s="106">
        <v>314</v>
      </c>
      <c r="B318" s="106" t="s">
        <v>530</v>
      </c>
      <c r="C318" s="104"/>
      <c r="D318" s="104" t="s">
        <v>1232</v>
      </c>
      <c r="E318" s="116">
        <v>587831</v>
      </c>
      <c r="F318" s="116">
        <v>587831</v>
      </c>
      <c r="G318" s="116"/>
      <c r="H318" s="116">
        <f t="shared" si="12"/>
        <v>587831</v>
      </c>
      <c r="I318" s="116">
        <v>587831</v>
      </c>
      <c r="J318" s="116"/>
      <c r="K318" s="116"/>
      <c r="L318" s="116"/>
      <c r="M318" s="116">
        <f t="shared" si="11"/>
        <v>0</v>
      </c>
      <c r="N318" s="104"/>
    </row>
    <row r="319" spans="1:14" s="109" customFormat="1" ht="39.75" customHeight="1">
      <c r="A319" s="376">
        <v>315</v>
      </c>
      <c r="B319" s="376" t="s">
        <v>531</v>
      </c>
      <c r="C319" s="377"/>
      <c r="D319" s="377" t="s">
        <v>1105</v>
      </c>
      <c r="E319" s="378">
        <v>279291</v>
      </c>
      <c r="F319" s="378">
        <v>279291</v>
      </c>
      <c r="G319" s="378"/>
      <c r="H319" s="378">
        <f t="shared" si="12"/>
        <v>279291</v>
      </c>
      <c r="I319" s="378">
        <v>279291</v>
      </c>
      <c r="J319" s="378"/>
      <c r="K319" s="378"/>
      <c r="L319" s="378"/>
      <c r="M319" s="378">
        <f t="shared" si="11"/>
        <v>0</v>
      </c>
      <c r="N319" s="374" t="s">
        <v>1124</v>
      </c>
    </row>
    <row r="320" spans="1:14" ht="39.75" customHeight="1">
      <c r="A320" s="106">
        <v>316</v>
      </c>
      <c r="B320" s="106" t="s">
        <v>532</v>
      </c>
      <c r="C320" s="104"/>
      <c r="D320" s="104" t="s">
        <v>1233</v>
      </c>
      <c r="E320" s="116">
        <v>561132</v>
      </c>
      <c r="F320" s="116">
        <v>561132</v>
      </c>
      <c r="G320" s="116"/>
      <c r="H320" s="116">
        <f t="shared" si="12"/>
        <v>561132</v>
      </c>
      <c r="I320" s="116">
        <v>561132</v>
      </c>
      <c r="J320" s="116"/>
      <c r="K320" s="116"/>
      <c r="L320" s="116"/>
      <c r="M320" s="116">
        <f t="shared" si="11"/>
        <v>0</v>
      </c>
      <c r="N320" s="104"/>
    </row>
    <row r="321" spans="1:14" ht="39.75" customHeight="1">
      <c r="A321" s="106">
        <v>317</v>
      </c>
      <c r="B321" s="106" t="s">
        <v>533</v>
      </c>
      <c r="C321" s="104"/>
      <c r="D321" s="104" t="s">
        <v>1234</v>
      </c>
      <c r="E321" s="116">
        <v>552630</v>
      </c>
      <c r="F321" s="116">
        <v>552630</v>
      </c>
      <c r="G321" s="116"/>
      <c r="H321" s="116">
        <f t="shared" si="12"/>
        <v>552630</v>
      </c>
      <c r="I321" s="116">
        <v>552630</v>
      </c>
      <c r="J321" s="116"/>
      <c r="K321" s="116"/>
      <c r="L321" s="116"/>
      <c r="M321" s="116">
        <f t="shared" si="11"/>
        <v>0</v>
      </c>
      <c r="N321" s="104"/>
    </row>
    <row r="322" spans="1:14" ht="39.75" customHeight="1">
      <c r="A322" s="106">
        <v>318</v>
      </c>
      <c r="B322" s="106" t="s">
        <v>534</v>
      </c>
      <c r="C322" s="104"/>
      <c r="D322" s="104" t="s">
        <v>1235</v>
      </c>
      <c r="E322" s="116">
        <v>585522</v>
      </c>
      <c r="F322" s="116">
        <v>585522</v>
      </c>
      <c r="G322" s="116"/>
      <c r="H322" s="116">
        <f t="shared" si="12"/>
        <v>585522</v>
      </c>
      <c r="I322" s="116">
        <v>585522</v>
      </c>
      <c r="J322" s="116"/>
      <c r="K322" s="116"/>
      <c r="L322" s="116"/>
      <c r="M322" s="116">
        <f t="shared" si="11"/>
        <v>0</v>
      </c>
      <c r="N322" s="104"/>
    </row>
    <row r="323" spans="1:14" ht="39.75" customHeight="1">
      <c r="A323" s="106">
        <v>319</v>
      </c>
      <c r="B323" s="106" t="s">
        <v>535</v>
      </c>
      <c r="C323" s="104"/>
      <c r="D323" s="104" t="s">
        <v>1236</v>
      </c>
      <c r="E323" s="116">
        <v>585000</v>
      </c>
      <c r="F323" s="116">
        <v>585000</v>
      </c>
      <c r="G323" s="116"/>
      <c r="H323" s="116">
        <f t="shared" si="12"/>
        <v>585000</v>
      </c>
      <c r="I323" s="116">
        <v>585000</v>
      </c>
      <c r="J323" s="116"/>
      <c r="K323" s="116"/>
      <c r="L323" s="116"/>
      <c r="M323" s="116">
        <f t="shared" si="11"/>
        <v>0</v>
      </c>
      <c r="N323" s="104"/>
    </row>
    <row r="324" spans="1:14" ht="39.75" customHeight="1">
      <c r="A324" s="106">
        <v>320</v>
      </c>
      <c r="B324" s="106" t="s">
        <v>536</v>
      </c>
      <c r="C324" s="104"/>
      <c r="D324" s="104" t="s">
        <v>1237</v>
      </c>
      <c r="E324" s="116">
        <v>511623</v>
      </c>
      <c r="F324" s="116">
        <v>511623</v>
      </c>
      <c r="G324" s="116"/>
      <c r="H324" s="116">
        <f t="shared" si="12"/>
        <v>511623</v>
      </c>
      <c r="I324" s="116">
        <v>511623</v>
      </c>
      <c r="J324" s="116"/>
      <c r="K324" s="116"/>
      <c r="L324" s="116"/>
      <c r="M324" s="116">
        <f t="shared" si="11"/>
        <v>0</v>
      </c>
      <c r="N324" s="104"/>
    </row>
    <row r="325" spans="1:14" ht="39.75" customHeight="1">
      <c r="A325" s="106">
        <v>321</v>
      </c>
      <c r="B325" s="106" t="s">
        <v>537</v>
      </c>
      <c r="C325" s="104"/>
      <c r="D325" s="104" t="s">
        <v>1238</v>
      </c>
      <c r="E325" s="116">
        <v>585522</v>
      </c>
      <c r="F325" s="116">
        <v>585522</v>
      </c>
      <c r="G325" s="116"/>
      <c r="H325" s="116">
        <f t="shared" si="12"/>
        <v>585522</v>
      </c>
      <c r="I325" s="116">
        <v>585522</v>
      </c>
      <c r="J325" s="116"/>
      <c r="K325" s="116"/>
      <c r="L325" s="116"/>
      <c r="M325" s="116">
        <f aca="true" t="shared" si="13" ref="M325:M388">E325-H325</f>
        <v>0</v>
      </c>
      <c r="N325" s="104"/>
    </row>
    <row r="326" spans="1:14" ht="39.75" customHeight="1">
      <c r="A326" s="106">
        <v>322</v>
      </c>
      <c r="B326" s="106" t="s">
        <v>538</v>
      </c>
      <c r="C326" s="104"/>
      <c r="D326" s="104" t="s">
        <v>1239</v>
      </c>
      <c r="E326" s="116">
        <v>568994</v>
      </c>
      <c r="F326" s="116">
        <v>568994</v>
      </c>
      <c r="G326" s="116"/>
      <c r="H326" s="116">
        <f aca="true" t="shared" si="14" ref="H326:H389">I326+J326</f>
        <v>568994</v>
      </c>
      <c r="I326" s="116">
        <v>568994</v>
      </c>
      <c r="J326" s="116"/>
      <c r="K326" s="116"/>
      <c r="L326" s="116"/>
      <c r="M326" s="116">
        <f t="shared" si="13"/>
        <v>0</v>
      </c>
      <c r="N326" s="104"/>
    </row>
    <row r="327" spans="1:14" ht="39.75" customHeight="1">
      <c r="A327" s="106">
        <v>323</v>
      </c>
      <c r="B327" s="106" t="s">
        <v>539</v>
      </c>
      <c r="C327" s="104"/>
      <c r="D327" s="104" t="s">
        <v>1240</v>
      </c>
      <c r="E327" s="116">
        <v>600000</v>
      </c>
      <c r="F327" s="116">
        <v>600000</v>
      </c>
      <c r="G327" s="116"/>
      <c r="H327" s="116">
        <f t="shared" si="14"/>
        <v>600000</v>
      </c>
      <c r="I327" s="116">
        <v>600000</v>
      </c>
      <c r="J327" s="116"/>
      <c r="K327" s="116"/>
      <c r="L327" s="116"/>
      <c r="M327" s="116">
        <f t="shared" si="13"/>
        <v>0</v>
      </c>
      <c r="N327" s="104"/>
    </row>
    <row r="328" spans="1:14" ht="39.75" customHeight="1">
      <c r="A328" s="106">
        <v>324</v>
      </c>
      <c r="B328" s="106" t="s">
        <v>540</v>
      </c>
      <c r="C328" s="104"/>
      <c r="D328" s="104" t="s">
        <v>1241</v>
      </c>
      <c r="E328" s="116">
        <v>585522</v>
      </c>
      <c r="F328" s="116">
        <v>585522</v>
      </c>
      <c r="G328" s="116"/>
      <c r="H328" s="116">
        <f t="shared" si="14"/>
        <v>585522</v>
      </c>
      <c r="I328" s="116">
        <v>585522</v>
      </c>
      <c r="J328" s="116"/>
      <c r="K328" s="116"/>
      <c r="L328" s="116"/>
      <c r="M328" s="116">
        <f t="shared" si="13"/>
        <v>0</v>
      </c>
      <c r="N328" s="104"/>
    </row>
    <row r="329" spans="1:14" ht="39.75" customHeight="1">
      <c r="A329" s="106">
        <v>325</v>
      </c>
      <c r="B329" s="106" t="s">
        <v>541</v>
      </c>
      <c r="C329" s="104"/>
      <c r="D329" s="104" t="s">
        <v>1242</v>
      </c>
      <c r="E329" s="116">
        <v>590000</v>
      </c>
      <c r="F329" s="116">
        <v>590000</v>
      </c>
      <c r="G329" s="116"/>
      <c r="H329" s="116">
        <f t="shared" si="14"/>
        <v>590000</v>
      </c>
      <c r="I329" s="116">
        <v>590000</v>
      </c>
      <c r="J329" s="116"/>
      <c r="K329" s="116"/>
      <c r="L329" s="116"/>
      <c r="M329" s="116">
        <f t="shared" si="13"/>
        <v>0</v>
      </c>
      <c r="N329" s="104"/>
    </row>
    <row r="330" spans="1:14" ht="39.75" customHeight="1">
      <c r="A330" s="106">
        <v>326</v>
      </c>
      <c r="B330" s="106" t="s">
        <v>542</v>
      </c>
      <c r="C330" s="104"/>
      <c r="D330" s="104" t="s">
        <v>1243</v>
      </c>
      <c r="E330" s="116">
        <v>792000</v>
      </c>
      <c r="F330" s="116">
        <v>792000</v>
      </c>
      <c r="G330" s="116"/>
      <c r="H330" s="116">
        <f t="shared" si="14"/>
        <v>792000</v>
      </c>
      <c r="I330" s="116">
        <v>792000</v>
      </c>
      <c r="J330" s="116"/>
      <c r="K330" s="116"/>
      <c r="L330" s="116"/>
      <c r="M330" s="116">
        <f t="shared" si="13"/>
        <v>0</v>
      </c>
      <c r="N330" s="104"/>
    </row>
    <row r="331" spans="1:14" ht="39.75" customHeight="1">
      <c r="A331" s="106">
        <v>327</v>
      </c>
      <c r="B331" s="106" t="s">
        <v>543</v>
      </c>
      <c r="C331" s="104"/>
      <c r="D331" s="104" t="s">
        <v>1244</v>
      </c>
      <c r="E331" s="116">
        <v>505035</v>
      </c>
      <c r="F331" s="116">
        <v>505035</v>
      </c>
      <c r="G331" s="116"/>
      <c r="H331" s="116">
        <f t="shared" si="14"/>
        <v>505035</v>
      </c>
      <c r="I331" s="116">
        <v>505035</v>
      </c>
      <c r="J331" s="116"/>
      <c r="K331" s="116"/>
      <c r="L331" s="116"/>
      <c r="M331" s="116">
        <f t="shared" si="13"/>
        <v>0</v>
      </c>
      <c r="N331" s="104"/>
    </row>
    <row r="332" spans="1:14" ht="39.75" customHeight="1">
      <c r="A332" s="106">
        <v>328</v>
      </c>
      <c r="B332" s="106" t="s">
        <v>544</v>
      </c>
      <c r="C332" s="104"/>
      <c r="D332" s="104" t="s">
        <v>1245</v>
      </c>
      <c r="E332" s="116">
        <v>730080</v>
      </c>
      <c r="F332" s="116">
        <v>730080</v>
      </c>
      <c r="G332" s="116"/>
      <c r="H332" s="116">
        <f t="shared" si="14"/>
        <v>730080</v>
      </c>
      <c r="I332" s="116">
        <v>730080</v>
      </c>
      <c r="J332" s="116"/>
      <c r="K332" s="116"/>
      <c r="L332" s="116"/>
      <c r="M332" s="116">
        <f t="shared" si="13"/>
        <v>0</v>
      </c>
      <c r="N332" s="104"/>
    </row>
    <row r="333" spans="1:14" ht="39.75" customHeight="1">
      <c r="A333" s="106">
        <v>329</v>
      </c>
      <c r="B333" s="106" t="s">
        <v>545</v>
      </c>
      <c r="C333" s="104"/>
      <c r="D333" s="104" t="s">
        <v>1246</v>
      </c>
      <c r="E333" s="116">
        <v>504882</v>
      </c>
      <c r="F333" s="116">
        <v>504882</v>
      </c>
      <c r="G333" s="116"/>
      <c r="H333" s="116">
        <f t="shared" si="14"/>
        <v>504882</v>
      </c>
      <c r="I333" s="116">
        <v>504882</v>
      </c>
      <c r="J333" s="116"/>
      <c r="K333" s="116"/>
      <c r="L333" s="116"/>
      <c r="M333" s="116">
        <f t="shared" si="13"/>
        <v>0</v>
      </c>
      <c r="N333" s="104"/>
    </row>
    <row r="334" spans="1:14" ht="39.75" customHeight="1">
      <c r="A334" s="106">
        <v>330</v>
      </c>
      <c r="B334" s="106" t="s">
        <v>546</v>
      </c>
      <c r="C334" s="104"/>
      <c r="D334" s="104" t="s">
        <v>1247</v>
      </c>
      <c r="E334" s="116">
        <v>491980</v>
      </c>
      <c r="F334" s="116">
        <v>491980</v>
      </c>
      <c r="G334" s="116"/>
      <c r="H334" s="116">
        <f t="shared" si="14"/>
        <v>491980</v>
      </c>
      <c r="I334" s="116">
        <v>491980</v>
      </c>
      <c r="J334" s="116"/>
      <c r="K334" s="116"/>
      <c r="L334" s="116"/>
      <c r="M334" s="116">
        <f t="shared" si="13"/>
        <v>0</v>
      </c>
      <c r="N334" s="104"/>
    </row>
    <row r="335" spans="1:14" ht="39.75" customHeight="1">
      <c r="A335" s="106">
        <v>331</v>
      </c>
      <c r="B335" s="106" t="s">
        <v>547</v>
      </c>
      <c r="C335" s="104"/>
      <c r="D335" s="104" t="s">
        <v>548</v>
      </c>
      <c r="E335" s="116">
        <v>687960</v>
      </c>
      <c r="F335" s="116">
        <v>687960</v>
      </c>
      <c r="G335" s="116"/>
      <c r="H335" s="116">
        <f t="shared" si="14"/>
        <v>687960</v>
      </c>
      <c r="I335" s="116">
        <v>687960</v>
      </c>
      <c r="J335" s="116"/>
      <c r="K335" s="116"/>
      <c r="L335" s="116"/>
      <c r="M335" s="116">
        <f t="shared" si="13"/>
        <v>0</v>
      </c>
      <c r="N335" s="104"/>
    </row>
    <row r="336" spans="1:14" ht="39.75" customHeight="1">
      <c r="A336" s="106">
        <v>332</v>
      </c>
      <c r="B336" s="106" t="s">
        <v>549</v>
      </c>
      <c r="C336" s="104"/>
      <c r="D336" s="104" t="s">
        <v>550</v>
      </c>
      <c r="E336" s="116">
        <v>500000</v>
      </c>
      <c r="F336" s="116">
        <v>500000</v>
      </c>
      <c r="G336" s="116"/>
      <c r="H336" s="116">
        <f t="shared" si="14"/>
        <v>500000</v>
      </c>
      <c r="I336" s="116">
        <v>500000</v>
      </c>
      <c r="J336" s="116"/>
      <c r="K336" s="116"/>
      <c r="L336" s="116"/>
      <c r="M336" s="116">
        <f t="shared" si="13"/>
        <v>0</v>
      </c>
      <c r="N336" s="104"/>
    </row>
    <row r="337" spans="1:14" ht="39.75" customHeight="1">
      <c r="A337" s="106">
        <v>333</v>
      </c>
      <c r="B337" s="106" t="s">
        <v>551</v>
      </c>
      <c r="C337" s="104"/>
      <c r="D337" s="104" t="s">
        <v>552</v>
      </c>
      <c r="E337" s="116">
        <v>590000</v>
      </c>
      <c r="F337" s="116">
        <v>590000</v>
      </c>
      <c r="G337" s="116"/>
      <c r="H337" s="116">
        <f t="shared" si="14"/>
        <v>590000</v>
      </c>
      <c r="I337" s="116">
        <v>590000</v>
      </c>
      <c r="J337" s="116"/>
      <c r="K337" s="116"/>
      <c r="L337" s="116"/>
      <c r="M337" s="116">
        <f t="shared" si="13"/>
        <v>0</v>
      </c>
      <c r="N337" s="104"/>
    </row>
    <row r="338" spans="1:14" ht="39.75" customHeight="1">
      <c r="A338" s="106">
        <v>334</v>
      </c>
      <c r="B338" s="106" t="s">
        <v>553</v>
      </c>
      <c r="C338" s="104" t="s">
        <v>554</v>
      </c>
      <c r="D338" s="104" t="s">
        <v>555</v>
      </c>
      <c r="E338" s="116">
        <v>581184</v>
      </c>
      <c r="F338" s="116">
        <v>581184</v>
      </c>
      <c r="G338" s="116"/>
      <c r="H338" s="116">
        <f t="shared" si="14"/>
        <v>581184</v>
      </c>
      <c r="I338" s="116">
        <v>581184</v>
      </c>
      <c r="J338" s="116"/>
      <c r="K338" s="116"/>
      <c r="L338" s="116"/>
      <c r="M338" s="116">
        <f t="shared" si="13"/>
        <v>0</v>
      </c>
      <c r="N338" s="104"/>
    </row>
    <row r="339" spans="1:14" ht="39.75" customHeight="1">
      <c r="A339" s="106">
        <v>335</v>
      </c>
      <c r="B339" s="106" t="s">
        <v>556</v>
      </c>
      <c r="C339" s="104" t="s">
        <v>557</v>
      </c>
      <c r="D339" s="104" t="s">
        <v>558</v>
      </c>
      <c r="E339" s="116">
        <v>617434</v>
      </c>
      <c r="F339" s="116">
        <v>617434</v>
      </c>
      <c r="G339" s="116"/>
      <c r="H339" s="116">
        <f t="shared" si="14"/>
        <v>617434</v>
      </c>
      <c r="I339" s="116">
        <v>617434</v>
      </c>
      <c r="J339" s="116"/>
      <c r="K339" s="116"/>
      <c r="L339" s="116"/>
      <c r="M339" s="116">
        <f t="shared" si="13"/>
        <v>0</v>
      </c>
      <c r="N339" s="104"/>
    </row>
    <row r="340" spans="1:14" ht="39.75" customHeight="1">
      <c r="A340" s="106">
        <v>336</v>
      </c>
      <c r="B340" s="106" t="s">
        <v>559</v>
      </c>
      <c r="C340" s="104"/>
      <c r="D340" s="104" t="s">
        <v>560</v>
      </c>
      <c r="E340" s="116">
        <v>745000</v>
      </c>
      <c r="F340" s="116">
        <v>745000</v>
      </c>
      <c r="G340" s="116"/>
      <c r="H340" s="116">
        <f t="shared" si="14"/>
        <v>745000</v>
      </c>
      <c r="I340" s="116">
        <v>745000</v>
      </c>
      <c r="J340" s="116"/>
      <c r="K340" s="116"/>
      <c r="L340" s="116"/>
      <c r="M340" s="116">
        <f t="shared" si="13"/>
        <v>0</v>
      </c>
      <c r="N340" s="104"/>
    </row>
    <row r="341" spans="1:14" ht="39.75" customHeight="1">
      <c r="A341" s="106">
        <v>337</v>
      </c>
      <c r="B341" s="106" t="s">
        <v>561</v>
      </c>
      <c r="C341" s="104"/>
      <c r="D341" s="104" t="s">
        <v>562</v>
      </c>
      <c r="E341" s="116">
        <v>593000</v>
      </c>
      <c r="F341" s="116">
        <v>593000</v>
      </c>
      <c r="G341" s="116"/>
      <c r="H341" s="116">
        <f t="shared" si="14"/>
        <v>593000</v>
      </c>
      <c r="I341" s="116">
        <v>593000</v>
      </c>
      <c r="J341" s="116"/>
      <c r="K341" s="116"/>
      <c r="L341" s="116"/>
      <c r="M341" s="116">
        <f t="shared" si="13"/>
        <v>0</v>
      </c>
      <c r="N341" s="104"/>
    </row>
    <row r="342" spans="1:14" ht="39.75" customHeight="1">
      <c r="A342" s="106">
        <v>338</v>
      </c>
      <c r="B342" s="106" t="s">
        <v>563</v>
      </c>
      <c r="C342" s="104"/>
      <c r="D342" s="104" t="s">
        <v>564</v>
      </c>
      <c r="E342" s="116">
        <v>491908</v>
      </c>
      <c r="F342" s="116">
        <v>491908</v>
      </c>
      <c r="G342" s="116"/>
      <c r="H342" s="116">
        <f t="shared" si="14"/>
        <v>491908</v>
      </c>
      <c r="I342" s="116">
        <v>491908</v>
      </c>
      <c r="J342" s="116"/>
      <c r="K342" s="116"/>
      <c r="L342" s="116"/>
      <c r="M342" s="116">
        <f t="shared" si="13"/>
        <v>0</v>
      </c>
      <c r="N342" s="104"/>
    </row>
    <row r="343" spans="1:14" ht="39.75" customHeight="1">
      <c r="A343" s="106">
        <v>339</v>
      </c>
      <c r="B343" s="106" t="s">
        <v>565</v>
      </c>
      <c r="C343" s="104"/>
      <c r="D343" s="104" t="s">
        <v>566</v>
      </c>
      <c r="E343" s="116">
        <v>659874</v>
      </c>
      <c r="F343" s="116">
        <v>659874</v>
      </c>
      <c r="G343" s="116"/>
      <c r="H343" s="116">
        <f t="shared" si="14"/>
        <v>659874</v>
      </c>
      <c r="I343" s="116">
        <v>659874</v>
      </c>
      <c r="J343" s="116"/>
      <c r="K343" s="116"/>
      <c r="L343" s="116"/>
      <c r="M343" s="116">
        <f t="shared" si="13"/>
        <v>0</v>
      </c>
      <c r="N343" s="104"/>
    </row>
    <row r="344" spans="1:14" ht="39.75" customHeight="1">
      <c r="A344" s="106">
        <v>340</v>
      </c>
      <c r="B344" s="106" t="s">
        <v>567</v>
      </c>
      <c r="C344" s="104" t="s">
        <v>568</v>
      </c>
      <c r="D344" s="104" t="s">
        <v>1248</v>
      </c>
      <c r="E344" s="116">
        <v>588000</v>
      </c>
      <c r="F344" s="116">
        <v>588000</v>
      </c>
      <c r="G344" s="116"/>
      <c r="H344" s="116">
        <f t="shared" si="14"/>
        <v>588000</v>
      </c>
      <c r="I344" s="116">
        <v>588000</v>
      </c>
      <c r="J344" s="116"/>
      <c r="K344" s="116"/>
      <c r="L344" s="116"/>
      <c r="M344" s="116">
        <f t="shared" si="13"/>
        <v>0</v>
      </c>
      <c r="N344" s="104"/>
    </row>
    <row r="345" spans="1:14" ht="39.75" customHeight="1">
      <c r="A345" s="104">
        <v>341</v>
      </c>
      <c r="B345" s="106" t="s">
        <v>569</v>
      </c>
      <c r="C345" s="104"/>
      <c r="D345" s="104" t="s">
        <v>570</v>
      </c>
      <c r="E345" s="116">
        <v>520910</v>
      </c>
      <c r="F345" s="116">
        <v>520910</v>
      </c>
      <c r="G345" s="116"/>
      <c r="H345" s="116">
        <f t="shared" si="14"/>
        <v>520910</v>
      </c>
      <c r="I345" s="116">
        <v>520910</v>
      </c>
      <c r="J345" s="116"/>
      <c r="K345" s="116"/>
      <c r="L345" s="116"/>
      <c r="M345" s="116">
        <f t="shared" si="13"/>
        <v>0</v>
      </c>
      <c r="N345" s="104"/>
    </row>
    <row r="346" spans="1:14" ht="39.75" customHeight="1">
      <c r="A346" s="106">
        <v>342</v>
      </c>
      <c r="B346" s="106" t="s">
        <v>571</v>
      </c>
      <c r="C346" s="104"/>
      <c r="D346" s="104" t="s">
        <v>572</v>
      </c>
      <c r="E346" s="116">
        <v>568470</v>
      </c>
      <c r="F346" s="116">
        <v>568470</v>
      </c>
      <c r="G346" s="116"/>
      <c r="H346" s="116">
        <f t="shared" si="14"/>
        <v>568470</v>
      </c>
      <c r="I346" s="116">
        <v>568470</v>
      </c>
      <c r="J346" s="116"/>
      <c r="K346" s="116"/>
      <c r="L346" s="116"/>
      <c r="M346" s="116">
        <f t="shared" si="13"/>
        <v>0</v>
      </c>
      <c r="N346" s="104"/>
    </row>
    <row r="347" spans="1:14" ht="39.75" customHeight="1">
      <c r="A347" s="106">
        <v>343</v>
      </c>
      <c r="B347" s="106" t="s">
        <v>573</v>
      </c>
      <c r="C347" s="104"/>
      <c r="D347" s="104" t="s">
        <v>574</v>
      </c>
      <c r="E347" s="116">
        <v>730080</v>
      </c>
      <c r="F347" s="116">
        <v>730080</v>
      </c>
      <c r="G347" s="116"/>
      <c r="H347" s="116">
        <f t="shared" si="14"/>
        <v>730080</v>
      </c>
      <c r="I347" s="116">
        <v>730080</v>
      </c>
      <c r="J347" s="116"/>
      <c r="K347" s="116"/>
      <c r="L347" s="116"/>
      <c r="M347" s="116">
        <f t="shared" si="13"/>
        <v>0</v>
      </c>
      <c r="N347" s="104"/>
    </row>
    <row r="348" spans="1:14" ht="39.75" customHeight="1">
      <c r="A348" s="106">
        <v>344</v>
      </c>
      <c r="B348" s="106" t="s">
        <v>575</v>
      </c>
      <c r="C348" s="104"/>
      <c r="D348" s="104" t="s">
        <v>576</v>
      </c>
      <c r="E348" s="116">
        <v>730000</v>
      </c>
      <c r="F348" s="116">
        <v>730000</v>
      </c>
      <c r="G348" s="116"/>
      <c r="H348" s="116">
        <f t="shared" si="14"/>
        <v>730000</v>
      </c>
      <c r="I348" s="116">
        <v>730000</v>
      </c>
      <c r="J348" s="116"/>
      <c r="K348" s="116"/>
      <c r="L348" s="116"/>
      <c r="M348" s="116">
        <f t="shared" si="13"/>
        <v>0</v>
      </c>
      <c r="N348" s="104"/>
    </row>
    <row r="349" spans="1:14" ht="39.75" customHeight="1">
      <c r="A349" s="106">
        <v>345</v>
      </c>
      <c r="B349" s="106" t="s">
        <v>577</v>
      </c>
      <c r="C349" s="104"/>
      <c r="D349" s="104" t="s">
        <v>578</v>
      </c>
      <c r="E349" s="116">
        <v>552630</v>
      </c>
      <c r="F349" s="116">
        <v>552630</v>
      </c>
      <c r="G349" s="116"/>
      <c r="H349" s="116">
        <f t="shared" si="14"/>
        <v>552630</v>
      </c>
      <c r="I349" s="116">
        <v>552630</v>
      </c>
      <c r="J349" s="116"/>
      <c r="K349" s="116"/>
      <c r="L349" s="116"/>
      <c r="M349" s="116">
        <f t="shared" si="13"/>
        <v>0</v>
      </c>
      <c r="N349" s="104"/>
    </row>
    <row r="350" spans="1:14" ht="58.5" customHeight="1">
      <c r="A350" s="106">
        <v>346</v>
      </c>
      <c r="B350" s="106" t="s">
        <v>579</v>
      </c>
      <c r="C350" s="104" t="s">
        <v>580</v>
      </c>
      <c r="D350" s="104" t="s">
        <v>581</v>
      </c>
      <c r="E350" s="116">
        <v>604819</v>
      </c>
      <c r="F350" s="116">
        <v>581184</v>
      </c>
      <c r="G350" s="116">
        <f>E350-F350</f>
        <v>23635</v>
      </c>
      <c r="H350" s="116">
        <f t="shared" si="14"/>
        <v>583102</v>
      </c>
      <c r="I350" s="116">
        <v>581184</v>
      </c>
      <c r="J350" s="116">
        <v>1918</v>
      </c>
      <c r="K350" s="116"/>
      <c r="L350" s="116"/>
      <c r="M350" s="116">
        <f t="shared" si="13"/>
        <v>21717</v>
      </c>
      <c r="N350" s="104"/>
    </row>
    <row r="351" spans="1:14" ht="39.75" customHeight="1">
      <c r="A351" s="106">
        <v>347</v>
      </c>
      <c r="B351" s="106" t="s">
        <v>582</v>
      </c>
      <c r="C351" s="104"/>
      <c r="D351" s="104" t="s">
        <v>1249</v>
      </c>
      <c r="E351" s="116">
        <v>493290</v>
      </c>
      <c r="F351" s="116">
        <v>493290</v>
      </c>
      <c r="G351" s="116"/>
      <c r="H351" s="116">
        <f t="shared" si="14"/>
        <v>493290</v>
      </c>
      <c r="I351" s="116">
        <v>493290</v>
      </c>
      <c r="J351" s="116"/>
      <c r="K351" s="116"/>
      <c r="L351" s="116"/>
      <c r="M351" s="116">
        <f t="shared" si="13"/>
        <v>0</v>
      </c>
      <c r="N351" s="104"/>
    </row>
    <row r="352" spans="1:14" ht="39.75" customHeight="1">
      <c r="A352" s="106">
        <v>348</v>
      </c>
      <c r="B352" s="106" t="s">
        <v>583</v>
      </c>
      <c r="C352" s="104"/>
      <c r="D352" s="104" t="s">
        <v>584</v>
      </c>
      <c r="E352" s="116">
        <v>726310</v>
      </c>
      <c r="F352" s="116">
        <v>726310</v>
      </c>
      <c r="G352" s="116"/>
      <c r="H352" s="116">
        <f t="shared" si="14"/>
        <v>726310</v>
      </c>
      <c r="I352" s="116">
        <v>726310</v>
      </c>
      <c r="J352" s="116"/>
      <c r="K352" s="116"/>
      <c r="L352" s="116"/>
      <c r="M352" s="116">
        <f t="shared" si="13"/>
        <v>0</v>
      </c>
      <c r="N352" s="104"/>
    </row>
    <row r="353" spans="1:14" s="274" customFormat="1" ht="39.75" customHeight="1">
      <c r="A353" s="373">
        <v>349</v>
      </c>
      <c r="B353" s="373" t="s">
        <v>585</v>
      </c>
      <c r="C353" s="374"/>
      <c r="D353" s="374" t="s">
        <v>586</v>
      </c>
      <c r="E353" s="375">
        <v>336000</v>
      </c>
      <c r="F353" s="375">
        <v>336000</v>
      </c>
      <c r="G353" s="375"/>
      <c r="H353" s="375">
        <f t="shared" si="14"/>
        <v>336000</v>
      </c>
      <c r="I353" s="375">
        <v>336000</v>
      </c>
      <c r="J353" s="375"/>
      <c r="K353" s="375"/>
      <c r="L353" s="375"/>
      <c r="M353" s="375">
        <f t="shared" si="13"/>
        <v>0</v>
      </c>
      <c r="N353" s="374" t="s">
        <v>1357</v>
      </c>
    </row>
    <row r="354" spans="1:14" ht="39.75" customHeight="1">
      <c r="A354" s="106">
        <v>350</v>
      </c>
      <c r="B354" s="106" t="s">
        <v>587</v>
      </c>
      <c r="C354" s="104"/>
      <c r="D354" s="104" t="s">
        <v>588</v>
      </c>
      <c r="E354" s="116">
        <v>797220</v>
      </c>
      <c r="F354" s="116">
        <v>797220</v>
      </c>
      <c r="G354" s="116"/>
      <c r="H354" s="116">
        <f t="shared" si="14"/>
        <v>797220</v>
      </c>
      <c r="I354" s="116">
        <v>797220</v>
      </c>
      <c r="J354" s="116"/>
      <c r="K354" s="116"/>
      <c r="L354" s="116"/>
      <c r="M354" s="116">
        <f t="shared" si="13"/>
        <v>0</v>
      </c>
      <c r="N354" s="104"/>
    </row>
    <row r="355" spans="1:14" ht="39.75" customHeight="1">
      <c r="A355" s="106">
        <v>351</v>
      </c>
      <c r="B355" s="106" t="s">
        <v>589</v>
      </c>
      <c r="C355" s="104"/>
      <c r="D355" s="104" t="s">
        <v>590</v>
      </c>
      <c r="E355" s="116">
        <v>718848</v>
      </c>
      <c r="F355" s="116">
        <v>718848</v>
      </c>
      <c r="G355" s="116"/>
      <c r="H355" s="116">
        <f t="shared" si="14"/>
        <v>718848</v>
      </c>
      <c r="I355" s="116">
        <v>718848</v>
      </c>
      <c r="J355" s="116"/>
      <c r="K355" s="116"/>
      <c r="L355" s="116"/>
      <c r="M355" s="116">
        <f t="shared" si="13"/>
        <v>0</v>
      </c>
      <c r="N355" s="104"/>
    </row>
    <row r="356" spans="1:14" ht="39.75" customHeight="1">
      <c r="A356" s="106">
        <v>352</v>
      </c>
      <c r="B356" s="106" t="s">
        <v>591</v>
      </c>
      <c r="C356" s="104"/>
      <c r="D356" s="104" t="s">
        <v>592</v>
      </c>
      <c r="E356" s="116">
        <v>595140</v>
      </c>
      <c r="F356" s="116">
        <v>595140</v>
      </c>
      <c r="G356" s="116"/>
      <c r="H356" s="116">
        <f t="shared" si="14"/>
        <v>595140</v>
      </c>
      <c r="I356" s="116">
        <v>595140</v>
      </c>
      <c r="J356" s="116"/>
      <c r="K356" s="116"/>
      <c r="L356" s="116"/>
      <c r="M356" s="116">
        <f t="shared" si="13"/>
        <v>0</v>
      </c>
      <c r="N356" s="104"/>
    </row>
    <row r="357" spans="1:14" ht="39.75" customHeight="1">
      <c r="A357" s="106">
        <v>353</v>
      </c>
      <c r="B357" s="106" t="s">
        <v>593</v>
      </c>
      <c r="C357" s="104"/>
      <c r="D357" s="104" t="s">
        <v>1250</v>
      </c>
      <c r="E357" s="116">
        <v>585522</v>
      </c>
      <c r="F357" s="116">
        <v>585522</v>
      </c>
      <c r="G357" s="116"/>
      <c r="H357" s="116">
        <f t="shared" si="14"/>
        <v>585522</v>
      </c>
      <c r="I357" s="116">
        <v>585522</v>
      </c>
      <c r="J357" s="116"/>
      <c r="K357" s="116"/>
      <c r="L357" s="116"/>
      <c r="M357" s="116">
        <f t="shared" si="13"/>
        <v>0</v>
      </c>
      <c r="N357" s="104"/>
    </row>
    <row r="358" spans="1:14" ht="39.75" customHeight="1">
      <c r="A358" s="106">
        <v>354</v>
      </c>
      <c r="B358" s="106" t="s">
        <v>594</v>
      </c>
      <c r="C358" s="104"/>
      <c r="D358" s="104" t="s">
        <v>1251</v>
      </c>
      <c r="E358" s="116">
        <v>572103</v>
      </c>
      <c r="F358" s="116">
        <v>572103</v>
      </c>
      <c r="G358" s="116"/>
      <c r="H358" s="116">
        <f t="shared" si="14"/>
        <v>572103</v>
      </c>
      <c r="I358" s="116">
        <v>572103</v>
      </c>
      <c r="J358" s="116"/>
      <c r="K358" s="116"/>
      <c r="L358" s="116"/>
      <c r="M358" s="116">
        <f t="shared" si="13"/>
        <v>0</v>
      </c>
      <c r="N358" s="104"/>
    </row>
    <row r="359" spans="1:14" ht="39.75" customHeight="1">
      <c r="A359" s="106">
        <v>355</v>
      </c>
      <c r="B359" s="106" t="s">
        <v>595</v>
      </c>
      <c r="C359" s="104"/>
      <c r="D359" s="104" t="s">
        <v>1252</v>
      </c>
      <c r="E359" s="116">
        <v>718848</v>
      </c>
      <c r="F359" s="116">
        <v>718848</v>
      </c>
      <c r="G359" s="116"/>
      <c r="H359" s="116">
        <f t="shared" si="14"/>
        <v>718848</v>
      </c>
      <c r="I359" s="116">
        <v>718848</v>
      </c>
      <c r="J359" s="116"/>
      <c r="K359" s="116"/>
      <c r="L359" s="116"/>
      <c r="M359" s="116">
        <f t="shared" si="13"/>
        <v>0</v>
      </c>
      <c r="N359" s="104"/>
    </row>
    <row r="360" spans="1:14" ht="39.75" customHeight="1">
      <c r="A360" s="106">
        <v>356</v>
      </c>
      <c r="B360" s="106" t="s">
        <v>596</v>
      </c>
      <c r="C360" s="104" t="s">
        <v>597</v>
      </c>
      <c r="D360" s="104" t="s">
        <v>1253</v>
      </c>
      <c r="E360" s="116">
        <v>501120</v>
      </c>
      <c r="F360" s="116">
        <v>501120</v>
      </c>
      <c r="G360" s="116"/>
      <c r="H360" s="116">
        <f t="shared" si="14"/>
        <v>501120</v>
      </c>
      <c r="I360" s="116">
        <v>501120</v>
      </c>
      <c r="J360" s="116"/>
      <c r="K360" s="116"/>
      <c r="L360" s="116"/>
      <c r="M360" s="116">
        <f t="shared" si="13"/>
        <v>0</v>
      </c>
      <c r="N360" s="104"/>
    </row>
    <row r="361" spans="1:14" ht="39.75" customHeight="1">
      <c r="A361" s="106">
        <v>357</v>
      </c>
      <c r="B361" s="106" t="s">
        <v>598</v>
      </c>
      <c r="C361" s="104"/>
      <c r="D361" s="104" t="s">
        <v>1254</v>
      </c>
      <c r="E361" s="116">
        <v>687960</v>
      </c>
      <c r="F361" s="116">
        <v>687960</v>
      </c>
      <c r="G361" s="116"/>
      <c r="H361" s="116">
        <f t="shared" si="14"/>
        <v>687960</v>
      </c>
      <c r="I361" s="116">
        <v>687960</v>
      </c>
      <c r="J361" s="116"/>
      <c r="K361" s="116"/>
      <c r="L361" s="116"/>
      <c r="M361" s="116">
        <f t="shared" si="13"/>
        <v>0</v>
      </c>
      <c r="N361" s="104"/>
    </row>
    <row r="362" spans="1:14" ht="39.75" customHeight="1">
      <c r="A362" s="106">
        <v>358</v>
      </c>
      <c r="B362" s="106" t="s">
        <v>599</v>
      </c>
      <c r="C362" s="104"/>
      <c r="D362" s="104" t="s">
        <v>600</v>
      </c>
      <c r="E362" s="116">
        <v>650580</v>
      </c>
      <c r="F362" s="116">
        <v>650580</v>
      </c>
      <c r="G362" s="116"/>
      <c r="H362" s="116">
        <f t="shared" si="14"/>
        <v>650580</v>
      </c>
      <c r="I362" s="116">
        <v>650580</v>
      </c>
      <c r="J362" s="116"/>
      <c r="K362" s="116"/>
      <c r="L362" s="116"/>
      <c r="M362" s="116">
        <f t="shared" si="13"/>
        <v>0</v>
      </c>
      <c r="N362" s="104"/>
    </row>
    <row r="363" spans="1:14" ht="39.75" customHeight="1">
      <c r="A363" s="106">
        <v>359</v>
      </c>
      <c r="B363" s="106" t="s">
        <v>601</v>
      </c>
      <c r="C363" s="104"/>
      <c r="D363" s="104" t="s">
        <v>602</v>
      </c>
      <c r="E363" s="116">
        <v>602110</v>
      </c>
      <c r="F363" s="116">
        <v>602110</v>
      </c>
      <c r="G363" s="116"/>
      <c r="H363" s="116">
        <f t="shared" si="14"/>
        <v>602110</v>
      </c>
      <c r="I363" s="116">
        <v>602110</v>
      </c>
      <c r="J363" s="116"/>
      <c r="K363" s="116"/>
      <c r="L363" s="116"/>
      <c r="M363" s="116">
        <f t="shared" si="13"/>
        <v>0</v>
      </c>
      <c r="N363" s="104"/>
    </row>
    <row r="364" spans="1:14" ht="39.75" customHeight="1">
      <c r="A364" s="106">
        <v>360</v>
      </c>
      <c r="B364" s="106" t="s">
        <v>603</v>
      </c>
      <c r="C364" s="104"/>
      <c r="D364" s="104" t="s">
        <v>604</v>
      </c>
      <c r="E364" s="116">
        <v>515000</v>
      </c>
      <c r="F364" s="116">
        <v>515000</v>
      </c>
      <c r="G364" s="116"/>
      <c r="H364" s="116">
        <f t="shared" si="14"/>
        <v>515000</v>
      </c>
      <c r="I364" s="116">
        <v>515000</v>
      </c>
      <c r="J364" s="116"/>
      <c r="K364" s="116"/>
      <c r="L364" s="116"/>
      <c r="M364" s="116">
        <f t="shared" si="13"/>
        <v>0</v>
      </c>
      <c r="N364" s="104"/>
    </row>
    <row r="365" spans="1:14" ht="39.75" customHeight="1">
      <c r="A365" s="106">
        <v>361</v>
      </c>
      <c r="B365" s="106" t="s">
        <v>605</v>
      </c>
      <c r="C365" s="104"/>
      <c r="D365" s="104" t="s">
        <v>606</v>
      </c>
      <c r="E365" s="116">
        <v>560000</v>
      </c>
      <c r="F365" s="116">
        <v>560000</v>
      </c>
      <c r="G365" s="116"/>
      <c r="H365" s="116">
        <f t="shared" si="14"/>
        <v>560000</v>
      </c>
      <c r="I365" s="116">
        <v>560000</v>
      </c>
      <c r="J365" s="116"/>
      <c r="K365" s="116"/>
      <c r="L365" s="116"/>
      <c r="M365" s="116">
        <f t="shared" si="13"/>
        <v>0</v>
      </c>
      <c r="N365" s="104"/>
    </row>
    <row r="366" spans="1:14" ht="39.75" customHeight="1">
      <c r="A366" s="106">
        <v>362</v>
      </c>
      <c r="B366" s="106" t="s">
        <v>607</v>
      </c>
      <c r="C366" s="104"/>
      <c r="D366" s="104" t="s">
        <v>608</v>
      </c>
      <c r="E366" s="116">
        <v>595140</v>
      </c>
      <c r="F366" s="116">
        <v>595140</v>
      </c>
      <c r="G366" s="116"/>
      <c r="H366" s="116">
        <f t="shared" si="14"/>
        <v>595140</v>
      </c>
      <c r="I366" s="116">
        <v>595140</v>
      </c>
      <c r="J366" s="116"/>
      <c r="K366" s="116"/>
      <c r="L366" s="116"/>
      <c r="M366" s="116">
        <f t="shared" si="13"/>
        <v>0</v>
      </c>
      <c r="N366" s="104"/>
    </row>
    <row r="367" spans="1:14" ht="39.75" customHeight="1">
      <c r="A367" s="106">
        <v>363</v>
      </c>
      <c r="B367" s="106" t="s">
        <v>609</v>
      </c>
      <c r="C367" s="104"/>
      <c r="D367" s="104" t="s">
        <v>1255</v>
      </c>
      <c r="E367" s="116">
        <v>590265</v>
      </c>
      <c r="F367" s="116">
        <v>590265</v>
      </c>
      <c r="G367" s="116"/>
      <c r="H367" s="116">
        <f t="shared" si="14"/>
        <v>590265</v>
      </c>
      <c r="I367" s="116">
        <v>590265</v>
      </c>
      <c r="J367" s="116"/>
      <c r="K367" s="116"/>
      <c r="L367" s="116"/>
      <c r="M367" s="116">
        <f t="shared" si="13"/>
        <v>0</v>
      </c>
      <c r="N367" s="104"/>
    </row>
    <row r="368" spans="1:14" ht="39.75" customHeight="1">
      <c r="A368" s="106">
        <v>364</v>
      </c>
      <c r="B368" s="106" t="s">
        <v>610</v>
      </c>
      <c r="C368" s="104"/>
      <c r="D368" s="104" t="s">
        <v>1256</v>
      </c>
      <c r="E368" s="116">
        <v>510000</v>
      </c>
      <c r="F368" s="116">
        <v>510000</v>
      </c>
      <c r="G368" s="116"/>
      <c r="H368" s="116">
        <f t="shared" si="14"/>
        <v>510000</v>
      </c>
      <c r="I368" s="116">
        <v>510000</v>
      </c>
      <c r="J368" s="116"/>
      <c r="K368" s="116"/>
      <c r="L368" s="116"/>
      <c r="M368" s="116">
        <f t="shared" si="13"/>
        <v>0</v>
      </c>
      <c r="N368" s="104"/>
    </row>
    <row r="369" spans="1:14" ht="39.75" customHeight="1">
      <c r="A369" s="106">
        <v>365</v>
      </c>
      <c r="B369" s="106" t="s">
        <v>611</v>
      </c>
      <c r="C369" s="104"/>
      <c r="D369" s="104" t="s">
        <v>1257</v>
      </c>
      <c r="E369" s="116">
        <v>570000</v>
      </c>
      <c r="F369" s="116">
        <v>570000</v>
      </c>
      <c r="G369" s="116"/>
      <c r="H369" s="116">
        <f t="shared" si="14"/>
        <v>570000</v>
      </c>
      <c r="I369" s="116">
        <v>570000</v>
      </c>
      <c r="J369" s="116"/>
      <c r="K369" s="116"/>
      <c r="L369" s="116"/>
      <c r="M369" s="116">
        <f t="shared" si="13"/>
        <v>0</v>
      </c>
      <c r="N369" s="104"/>
    </row>
    <row r="370" spans="1:14" ht="39.75" customHeight="1">
      <c r="A370" s="106">
        <v>366</v>
      </c>
      <c r="B370" s="106" t="s">
        <v>612</v>
      </c>
      <c r="C370" s="104"/>
      <c r="D370" s="104" t="s">
        <v>613</v>
      </c>
      <c r="E370" s="116">
        <v>476028</v>
      </c>
      <c r="F370" s="116">
        <v>476028</v>
      </c>
      <c r="G370" s="116"/>
      <c r="H370" s="116">
        <f t="shared" si="14"/>
        <v>476028</v>
      </c>
      <c r="I370" s="116">
        <v>476028</v>
      </c>
      <c r="J370" s="116"/>
      <c r="K370" s="116"/>
      <c r="L370" s="116"/>
      <c r="M370" s="116">
        <f t="shared" si="13"/>
        <v>0</v>
      </c>
      <c r="N370" s="104"/>
    </row>
    <row r="371" spans="1:14" ht="39.75" customHeight="1">
      <c r="A371" s="106">
        <v>367</v>
      </c>
      <c r="B371" s="106" t="s">
        <v>614</v>
      </c>
      <c r="C371" s="104"/>
      <c r="D371" s="104" t="s">
        <v>615</v>
      </c>
      <c r="E371" s="116">
        <v>763776</v>
      </c>
      <c r="F371" s="116">
        <v>763776</v>
      </c>
      <c r="G371" s="116"/>
      <c r="H371" s="116">
        <f t="shared" si="14"/>
        <v>763776</v>
      </c>
      <c r="I371" s="116">
        <v>763776</v>
      </c>
      <c r="J371" s="116"/>
      <c r="K371" s="116"/>
      <c r="L371" s="116"/>
      <c r="M371" s="116">
        <f t="shared" si="13"/>
        <v>0</v>
      </c>
      <c r="N371" s="104"/>
    </row>
    <row r="372" spans="1:14" ht="39.75" customHeight="1">
      <c r="A372" s="106">
        <v>368</v>
      </c>
      <c r="B372" s="106" t="s">
        <v>616</v>
      </c>
      <c r="C372" s="104"/>
      <c r="D372" s="104" t="s">
        <v>617</v>
      </c>
      <c r="E372" s="116">
        <v>590265</v>
      </c>
      <c r="F372" s="116">
        <v>590265</v>
      </c>
      <c r="G372" s="116"/>
      <c r="H372" s="116">
        <f t="shared" si="14"/>
        <v>590265</v>
      </c>
      <c r="I372" s="116">
        <v>590265</v>
      </c>
      <c r="J372" s="116"/>
      <c r="K372" s="116"/>
      <c r="L372" s="116"/>
      <c r="M372" s="116">
        <f t="shared" si="13"/>
        <v>0</v>
      </c>
      <c r="N372" s="104"/>
    </row>
    <row r="373" spans="1:14" ht="39.75" customHeight="1">
      <c r="A373" s="106">
        <v>369</v>
      </c>
      <c r="B373" s="106" t="s">
        <v>618</v>
      </c>
      <c r="C373" s="104"/>
      <c r="D373" s="104" t="s">
        <v>619</v>
      </c>
      <c r="E373" s="116">
        <v>508950</v>
      </c>
      <c r="F373" s="116">
        <v>508950</v>
      </c>
      <c r="G373" s="116"/>
      <c r="H373" s="116">
        <f t="shared" si="14"/>
        <v>508950</v>
      </c>
      <c r="I373" s="116">
        <v>508950</v>
      </c>
      <c r="J373" s="116"/>
      <c r="K373" s="116"/>
      <c r="L373" s="116"/>
      <c r="M373" s="116">
        <f t="shared" si="13"/>
        <v>0</v>
      </c>
      <c r="N373" s="104"/>
    </row>
    <row r="374" spans="1:14" ht="39.75" customHeight="1">
      <c r="A374" s="106">
        <v>370</v>
      </c>
      <c r="B374" s="106" t="s">
        <v>620</v>
      </c>
      <c r="C374" s="104"/>
      <c r="D374" s="104" t="s">
        <v>621</v>
      </c>
      <c r="E374" s="116">
        <v>520910</v>
      </c>
      <c r="F374" s="116">
        <v>520910</v>
      </c>
      <c r="G374" s="116"/>
      <c r="H374" s="116">
        <f t="shared" si="14"/>
        <v>520910</v>
      </c>
      <c r="I374" s="116">
        <v>520910</v>
      </c>
      <c r="J374" s="116"/>
      <c r="K374" s="116"/>
      <c r="L374" s="116"/>
      <c r="M374" s="116">
        <f t="shared" si="13"/>
        <v>0</v>
      </c>
      <c r="N374" s="104"/>
    </row>
    <row r="375" spans="1:14" ht="39.75" customHeight="1">
      <c r="A375" s="106">
        <v>371</v>
      </c>
      <c r="B375" s="106" t="s">
        <v>622</v>
      </c>
      <c r="C375" s="104"/>
      <c r="D375" s="104" t="s">
        <v>623</v>
      </c>
      <c r="E375" s="116">
        <v>552630</v>
      </c>
      <c r="F375" s="116">
        <v>552630</v>
      </c>
      <c r="G375" s="116"/>
      <c r="H375" s="116">
        <f t="shared" si="14"/>
        <v>552630</v>
      </c>
      <c r="I375" s="116">
        <v>552630</v>
      </c>
      <c r="J375" s="116"/>
      <c r="K375" s="116"/>
      <c r="L375" s="116"/>
      <c r="M375" s="116">
        <f t="shared" si="13"/>
        <v>0</v>
      </c>
      <c r="N375" s="104"/>
    </row>
    <row r="376" spans="1:14" ht="39.75" customHeight="1">
      <c r="A376" s="106">
        <v>372</v>
      </c>
      <c r="B376" s="106" t="s">
        <v>624</v>
      </c>
      <c r="C376" s="104"/>
      <c r="D376" s="104" t="s">
        <v>625</v>
      </c>
      <c r="E376" s="116">
        <v>590265</v>
      </c>
      <c r="F376" s="116">
        <v>590265</v>
      </c>
      <c r="G376" s="116"/>
      <c r="H376" s="116">
        <f t="shared" si="14"/>
        <v>590265</v>
      </c>
      <c r="I376" s="116">
        <v>590265</v>
      </c>
      <c r="J376" s="116"/>
      <c r="K376" s="116"/>
      <c r="L376" s="116"/>
      <c r="M376" s="116">
        <f t="shared" si="13"/>
        <v>0</v>
      </c>
      <c r="N376" s="104"/>
    </row>
    <row r="377" spans="1:14" ht="39.75" customHeight="1">
      <c r="A377" s="106">
        <v>373</v>
      </c>
      <c r="B377" s="106" t="s">
        <v>626</v>
      </c>
      <c r="C377" s="104"/>
      <c r="D377" s="104" t="s">
        <v>627</v>
      </c>
      <c r="E377" s="116">
        <v>604110</v>
      </c>
      <c r="F377" s="116">
        <v>604110</v>
      </c>
      <c r="G377" s="116"/>
      <c r="H377" s="116">
        <f t="shared" si="14"/>
        <v>604110</v>
      </c>
      <c r="I377" s="116">
        <v>604110</v>
      </c>
      <c r="J377" s="116"/>
      <c r="K377" s="116"/>
      <c r="L377" s="116"/>
      <c r="M377" s="116">
        <f t="shared" si="13"/>
        <v>0</v>
      </c>
      <c r="N377" s="104"/>
    </row>
    <row r="378" spans="1:14" ht="39.75" customHeight="1">
      <c r="A378" s="104">
        <v>374</v>
      </c>
      <c r="B378" s="106" t="s">
        <v>628</v>
      </c>
      <c r="C378" s="104"/>
      <c r="D378" s="104" t="s">
        <v>629</v>
      </c>
      <c r="E378" s="116">
        <v>585522</v>
      </c>
      <c r="F378" s="116">
        <v>585522</v>
      </c>
      <c r="G378" s="116"/>
      <c r="H378" s="116">
        <f t="shared" si="14"/>
        <v>585522</v>
      </c>
      <c r="I378" s="116">
        <v>585522</v>
      </c>
      <c r="J378" s="116"/>
      <c r="K378" s="116"/>
      <c r="L378" s="116"/>
      <c r="M378" s="116">
        <f t="shared" si="13"/>
        <v>0</v>
      </c>
      <c r="N378" s="104"/>
    </row>
    <row r="379" spans="1:14" s="112" customFormat="1" ht="39.75" customHeight="1">
      <c r="A379" s="111">
        <v>375</v>
      </c>
      <c r="B379" s="124" t="s">
        <v>630</v>
      </c>
      <c r="C379" s="111"/>
      <c r="D379" s="111" t="s">
        <v>1258</v>
      </c>
      <c r="E379" s="119">
        <v>563022</v>
      </c>
      <c r="F379" s="119">
        <v>563022</v>
      </c>
      <c r="G379" s="119"/>
      <c r="H379" s="116">
        <f t="shared" si="14"/>
        <v>563022</v>
      </c>
      <c r="I379" s="119">
        <v>563022</v>
      </c>
      <c r="J379" s="119"/>
      <c r="K379" s="119"/>
      <c r="L379" s="119"/>
      <c r="M379" s="116">
        <f t="shared" si="13"/>
        <v>0</v>
      </c>
      <c r="N379" s="104"/>
    </row>
    <row r="380" spans="1:14" ht="39.75" customHeight="1">
      <c r="A380" s="104">
        <v>376</v>
      </c>
      <c r="B380" s="106" t="s">
        <v>631</v>
      </c>
      <c r="C380" s="104"/>
      <c r="D380" s="104" t="s">
        <v>1259</v>
      </c>
      <c r="E380" s="116">
        <v>568470</v>
      </c>
      <c r="F380" s="116">
        <v>568470</v>
      </c>
      <c r="G380" s="116"/>
      <c r="H380" s="116">
        <f t="shared" si="14"/>
        <v>568470</v>
      </c>
      <c r="I380" s="116">
        <v>568470</v>
      </c>
      <c r="J380" s="116"/>
      <c r="K380" s="116"/>
      <c r="L380" s="116"/>
      <c r="M380" s="116">
        <f t="shared" si="13"/>
        <v>0</v>
      </c>
      <c r="N380" s="104"/>
    </row>
    <row r="381" spans="1:14" ht="39.75" customHeight="1">
      <c r="A381" s="104">
        <v>377</v>
      </c>
      <c r="B381" s="106" t="s">
        <v>632</v>
      </c>
      <c r="C381" s="104" t="s">
        <v>633</v>
      </c>
      <c r="D381" s="104" t="s">
        <v>1260</v>
      </c>
      <c r="E381" s="116">
        <v>499842</v>
      </c>
      <c r="F381" s="116">
        <v>499842</v>
      </c>
      <c r="G381" s="116"/>
      <c r="H381" s="116">
        <f t="shared" si="14"/>
        <v>499842</v>
      </c>
      <c r="I381" s="116">
        <v>499842</v>
      </c>
      <c r="J381" s="116"/>
      <c r="K381" s="116"/>
      <c r="L381" s="116"/>
      <c r="M381" s="116">
        <f t="shared" si="13"/>
        <v>0</v>
      </c>
      <c r="N381" s="104"/>
    </row>
    <row r="382" spans="1:14" ht="39.75" customHeight="1">
      <c r="A382" s="104">
        <v>378</v>
      </c>
      <c r="B382" s="106" t="s">
        <v>634</v>
      </c>
      <c r="C382" s="104"/>
      <c r="D382" s="104" t="s">
        <v>1261</v>
      </c>
      <c r="E382" s="116">
        <v>499842</v>
      </c>
      <c r="F382" s="116">
        <v>499842</v>
      </c>
      <c r="G382" s="116"/>
      <c r="H382" s="116">
        <f t="shared" si="14"/>
        <v>499842</v>
      </c>
      <c r="I382" s="116">
        <v>499842</v>
      </c>
      <c r="J382" s="116"/>
      <c r="K382" s="116"/>
      <c r="L382" s="116"/>
      <c r="M382" s="116">
        <f t="shared" si="13"/>
        <v>0</v>
      </c>
      <c r="N382" s="104"/>
    </row>
    <row r="383" spans="1:14" ht="39.75" customHeight="1">
      <c r="A383" s="104">
        <v>379</v>
      </c>
      <c r="B383" s="106" t="s">
        <v>635</v>
      </c>
      <c r="C383" s="104"/>
      <c r="D383" s="104" t="s">
        <v>1262</v>
      </c>
      <c r="E383" s="116">
        <v>762480</v>
      </c>
      <c r="F383" s="116">
        <v>762480</v>
      </c>
      <c r="G383" s="116"/>
      <c r="H383" s="116">
        <f t="shared" si="14"/>
        <v>762480</v>
      </c>
      <c r="I383" s="116">
        <v>762480</v>
      </c>
      <c r="J383" s="116"/>
      <c r="K383" s="116"/>
      <c r="L383" s="116"/>
      <c r="M383" s="116">
        <f t="shared" si="13"/>
        <v>0</v>
      </c>
      <c r="N383" s="104"/>
    </row>
    <row r="384" spans="1:14" ht="39.75" customHeight="1">
      <c r="A384" s="104">
        <v>380</v>
      </c>
      <c r="B384" s="106" t="s">
        <v>636</v>
      </c>
      <c r="C384" s="104"/>
      <c r="D384" s="104" t="s">
        <v>1263</v>
      </c>
      <c r="E384" s="116">
        <v>767011</v>
      </c>
      <c r="F384" s="116">
        <v>767011</v>
      </c>
      <c r="G384" s="116"/>
      <c r="H384" s="116">
        <f t="shared" si="14"/>
        <v>767011</v>
      </c>
      <c r="I384" s="116">
        <v>767011</v>
      </c>
      <c r="J384" s="116"/>
      <c r="K384" s="116"/>
      <c r="L384" s="116"/>
      <c r="M384" s="116">
        <f t="shared" si="13"/>
        <v>0</v>
      </c>
      <c r="N384" s="104"/>
    </row>
    <row r="385" spans="1:14" ht="39.75" customHeight="1">
      <c r="A385" s="104">
        <v>381</v>
      </c>
      <c r="B385" s="106" t="s">
        <v>637</v>
      </c>
      <c r="C385" s="104"/>
      <c r="D385" s="104" t="s">
        <v>1264</v>
      </c>
      <c r="E385" s="116">
        <v>594816</v>
      </c>
      <c r="F385" s="116">
        <v>594816</v>
      </c>
      <c r="G385" s="116"/>
      <c r="H385" s="116">
        <f t="shared" si="14"/>
        <v>594816</v>
      </c>
      <c r="I385" s="116">
        <v>594816</v>
      </c>
      <c r="J385" s="116"/>
      <c r="K385" s="116"/>
      <c r="L385" s="116"/>
      <c r="M385" s="116">
        <f t="shared" si="13"/>
        <v>0</v>
      </c>
      <c r="N385" s="104"/>
    </row>
    <row r="386" spans="1:14" ht="39.75" customHeight="1">
      <c r="A386" s="104">
        <v>382</v>
      </c>
      <c r="B386" s="106" t="s">
        <v>638</v>
      </c>
      <c r="C386" s="104"/>
      <c r="D386" s="104" t="s">
        <v>639</v>
      </c>
      <c r="E386" s="116">
        <v>576228</v>
      </c>
      <c r="F386" s="116">
        <v>576228</v>
      </c>
      <c r="G386" s="116"/>
      <c r="H386" s="116">
        <f t="shared" si="14"/>
        <v>576228</v>
      </c>
      <c r="I386" s="116">
        <v>576228</v>
      </c>
      <c r="J386" s="116"/>
      <c r="K386" s="116"/>
      <c r="L386" s="116"/>
      <c r="M386" s="116">
        <f t="shared" si="13"/>
        <v>0</v>
      </c>
      <c r="N386" s="104"/>
    </row>
    <row r="387" spans="1:14" ht="39.75" customHeight="1">
      <c r="A387" s="104">
        <v>383</v>
      </c>
      <c r="B387" s="106" t="s">
        <v>640</v>
      </c>
      <c r="C387" s="104"/>
      <c r="D387" s="104" t="s">
        <v>641</v>
      </c>
      <c r="E387" s="116">
        <v>440622</v>
      </c>
      <c r="F387" s="116">
        <v>440622</v>
      </c>
      <c r="G387" s="116"/>
      <c r="H387" s="116">
        <f t="shared" si="14"/>
        <v>440622</v>
      </c>
      <c r="I387" s="116">
        <v>440622</v>
      </c>
      <c r="J387" s="116"/>
      <c r="K387" s="116"/>
      <c r="L387" s="116"/>
      <c r="M387" s="116">
        <f t="shared" si="13"/>
        <v>0</v>
      </c>
      <c r="N387" s="104"/>
    </row>
    <row r="388" spans="1:14" ht="39.75" customHeight="1">
      <c r="A388" s="104">
        <v>384</v>
      </c>
      <c r="B388" s="106" t="s">
        <v>642</v>
      </c>
      <c r="C388" s="104"/>
      <c r="D388" s="104" t="s">
        <v>643</v>
      </c>
      <c r="E388" s="116">
        <v>476028</v>
      </c>
      <c r="F388" s="116">
        <v>476028</v>
      </c>
      <c r="G388" s="116"/>
      <c r="H388" s="116">
        <f t="shared" si="14"/>
        <v>476028</v>
      </c>
      <c r="I388" s="116">
        <v>476028</v>
      </c>
      <c r="J388" s="116"/>
      <c r="K388" s="116"/>
      <c r="L388" s="116"/>
      <c r="M388" s="116">
        <f t="shared" si="13"/>
        <v>0</v>
      </c>
      <c r="N388" s="104"/>
    </row>
    <row r="389" spans="1:14" ht="39.75" customHeight="1">
      <c r="A389" s="104">
        <v>385</v>
      </c>
      <c r="B389" s="106" t="s">
        <v>644</v>
      </c>
      <c r="C389" s="104"/>
      <c r="D389" s="104" t="s">
        <v>645</v>
      </c>
      <c r="E389" s="116">
        <v>508950</v>
      </c>
      <c r="F389" s="116">
        <v>508950</v>
      </c>
      <c r="G389" s="116"/>
      <c r="H389" s="116">
        <f t="shared" si="14"/>
        <v>508950</v>
      </c>
      <c r="I389" s="116">
        <v>508950</v>
      </c>
      <c r="J389" s="116"/>
      <c r="K389" s="116"/>
      <c r="L389" s="116"/>
      <c r="M389" s="116">
        <f aca="true" t="shared" si="15" ref="M389:M452">E389-H389</f>
        <v>0</v>
      </c>
      <c r="N389" s="104"/>
    </row>
    <row r="390" spans="1:14" ht="47.25" customHeight="1">
      <c r="A390" s="104">
        <v>386</v>
      </c>
      <c r="B390" s="106" t="s">
        <v>646</v>
      </c>
      <c r="C390" s="104"/>
      <c r="D390" s="104" t="s">
        <v>647</v>
      </c>
      <c r="E390" s="116">
        <v>520910</v>
      </c>
      <c r="F390" s="116">
        <v>520910</v>
      </c>
      <c r="G390" s="116"/>
      <c r="H390" s="116">
        <f aca="true" t="shared" si="16" ref="H390:H453">I390+J390</f>
        <v>520910</v>
      </c>
      <c r="I390" s="116">
        <v>520910</v>
      </c>
      <c r="J390" s="116"/>
      <c r="K390" s="116"/>
      <c r="L390" s="116"/>
      <c r="M390" s="116">
        <f t="shared" si="15"/>
        <v>0</v>
      </c>
      <c r="N390" s="104"/>
    </row>
    <row r="391" spans="1:14" ht="44.25" customHeight="1">
      <c r="A391" s="104">
        <v>387</v>
      </c>
      <c r="B391" s="106" t="s">
        <v>648</v>
      </c>
      <c r="C391" s="104"/>
      <c r="D391" s="104" t="s">
        <v>649</v>
      </c>
      <c r="E391" s="116">
        <v>730080</v>
      </c>
      <c r="F391" s="116">
        <v>730080</v>
      </c>
      <c r="G391" s="116"/>
      <c r="H391" s="116">
        <f t="shared" si="16"/>
        <v>730080</v>
      </c>
      <c r="I391" s="116">
        <v>730080</v>
      </c>
      <c r="J391" s="116"/>
      <c r="K391" s="116"/>
      <c r="L391" s="116"/>
      <c r="M391" s="116">
        <f t="shared" si="15"/>
        <v>0</v>
      </c>
      <c r="N391" s="104"/>
    </row>
    <row r="392" spans="1:14" ht="39.75" customHeight="1">
      <c r="A392" s="104">
        <v>388</v>
      </c>
      <c r="B392" s="106" t="s">
        <v>650</v>
      </c>
      <c r="C392" s="104"/>
      <c r="D392" s="104" t="s">
        <v>651</v>
      </c>
      <c r="E392" s="116">
        <v>608759</v>
      </c>
      <c r="F392" s="116">
        <v>608759</v>
      </c>
      <c r="G392" s="116"/>
      <c r="H392" s="116">
        <f t="shared" si="16"/>
        <v>608759</v>
      </c>
      <c r="I392" s="116">
        <v>608759</v>
      </c>
      <c r="J392" s="116"/>
      <c r="K392" s="116"/>
      <c r="L392" s="116"/>
      <c r="M392" s="116">
        <f t="shared" si="15"/>
        <v>0</v>
      </c>
      <c r="N392" s="104"/>
    </row>
    <row r="393" spans="1:14" ht="39.75" customHeight="1">
      <c r="A393" s="104">
        <v>389</v>
      </c>
      <c r="B393" s="106" t="s">
        <v>652</v>
      </c>
      <c r="C393" s="104"/>
      <c r="D393" s="104" t="s">
        <v>653</v>
      </c>
      <c r="E393" s="116">
        <v>1060000</v>
      </c>
      <c r="F393" s="116">
        <v>1060000</v>
      </c>
      <c r="G393" s="116"/>
      <c r="H393" s="116">
        <f t="shared" si="16"/>
        <v>1060000</v>
      </c>
      <c r="I393" s="116">
        <v>1060000</v>
      </c>
      <c r="J393" s="116"/>
      <c r="K393" s="116"/>
      <c r="L393" s="116"/>
      <c r="M393" s="116">
        <f t="shared" si="15"/>
        <v>0</v>
      </c>
      <c r="N393" s="104"/>
    </row>
    <row r="394" spans="1:14" ht="39.75" customHeight="1">
      <c r="A394" s="104">
        <v>390</v>
      </c>
      <c r="B394" s="106" t="s">
        <v>654</v>
      </c>
      <c r="C394" s="104"/>
      <c r="D394" s="104" t="s">
        <v>655</v>
      </c>
      <c r="E394" s="116">
        <v>604110</v>
      </c>
      <c r="F394" s="116">
        <v>604110</v>
      </c>
      <c r="G394" s="116"/>
      <c r="H394" s="116">
        <f t="shared" si="16"/>
        <v>604110</v>
      </c>
      <c r="I394" s="116">
        <v>604110</v>
      </c>
      <c r="J394" s="116"/>
      <c r="K394" s="116"/>
      <c r="L394" s="116"/>
      <c r="M394" s="116">
        <f t="shared" si="15"/>
        <v>0</v>
      </c>
      <c r="N394" s="104"/>
    </row>
    <row r="395" spans="1:14" ht="39.75" customHeight="1">
      <c r="A395" s="104">
        <v>391</v>
      </c>
      <c r="B395" s="106" t="s">
        <v>656</v>
      </c>
      <c r="C395" s="104"/>
      <c r="D395" s="104" t="s">
        <v>657</v>
      </c>
      <c r="E395" s="116">
        <v>730080</v>
      </c>
      <c r="F395" s="116">
        <v>730080</v>
      </c>
      <c r="G395" s="116"/>
      <c r="H395" s="116">
        <f t="shared" si="16"/>
        <v>730080</v>
      </c>
      <c r="I395" s="116">
        <v>730080</v>
      </c>
      <c r="J395" s="116"/>
      <c r="K395" s="116"/>
      <c r="L395" s="116"/>
      <c r="M395" s="116">
        <f t="shared" si="15"/>
        <v>0</v>
      </c>
      <c r="N395" s="104"/>
    </row>
    <row r="396" spans="1:14" ht="39.75" customHeight="1">
      <c r="A396" s="104">
        <v>392</v>
      </c>
      <c r="B396" s="106" t="s">
        <v>658</v>
      </c>
      <c r="C396" s="104"/>
      <c r="D396" s="104" t="s">
        <v>659</v>
      </c>
      <c r="E396" s="116">
        <v>792528</v>
      </c>
      <c r="F396" s="116">
        <v>792528</v>
      </c>
      <c r="G396" s="116"/>
      <c r="H396" s="116">
        <f t="shared" si="16"/>
        <v>792528</v>
      </c>
      <c r="I396" s="116">
        <v>792528</v>
      </c>
      <c r="J396" s="116"/>
      <c r="K396" s="116"/>
      <c r="L396" s="116"/>
      <c r="M396" s="116">
        <f t="shared" si="15"/>
        <v>0</v>
      </c>
      <c r="N396" s="104"/>
    </row>
    <row r="397" spans="1:14" ht="39.75" customHeight="1">
      <c r="A397" s="104">
        <v>393</v>
      </c>
      <c r="B397" s="106" t="s">
        <v>660</v>
      </c>
      <c r="C397" s="104"/>
      <c r="D397" s="104" t="s">
        <v>661</v>
      </c>
      <c r="E397" s="116">
        <v>744504</v>
      </c>
      <c r="F397" s="116">
        <v>744504</v>
      </c>
      <c r="G397" s="116"/>
      <c r="H397" s="116">
        <f t="shared" si="16"/>
        <v>744504</v>
      </c>
      <c r="I397" s="116">
        <v>744504</v>
      </c>
      <c r="J397" s="116"/>
      <c r="K397" s="116"/>
      <c r="L397" s="116"/>
      <c r="M397" s="116">
        <f t="shared" si="15"/>
        <v>0</v>
      </c>
      <c r="N397" s="104"/>
    </row>
    <row r="398" spans="1:14" ht="39.75" customHeight="1">
      <c r="A398" s="104">
        <v>394</v>
      </c>
      <c r="B398" s="106" t="s">
        <v>662</v>
      </c>
      <c r="C398" s="104"/>
      <c r="D398" s="104" t="s">
        <v>663</v>
      </c>
      <c r="E398" s="116">
        <v>745185</v>
      </c>
      <c r="F398" s="116">
        <v>745185</v>
      </c>
      <c r="G398" s="116"/>
      <c r="H398" s="116">
        <f t="shared" si="16"/>
        <v>745185</v>
      </c>
      <c r="I398" s="116">
        <v>745185</v>
      </c>
      <c r="J398" s="116"/>
      <c r="K398" s="116"/>
      <c r="L398" s="116"/>
      <c r="M398" s="116">
        <f t="shared" si="15"/>
        <v>0</v>
      </c>
      <c r="N398" s="104"/>
    </row>
    <row r="399" spans="1:14" ht="39.75" customHeight="1">
      <c r="A399" s="104">
        <v>395</v>
      </c>
      <c r="B399" s="106" t="s">
        <v>664</v>
      </c>
      <c r="C399" s="104"/>
      <c r="D399" s="104" t="s">
        <v>665</v>
      </c>
      <c r="E399" s="116">
        <v>590000</v>
      </c>
      <c r="F399" s="116">
        <v>590000</v>
      </c>
      <c r="G399" s="116"/>
      <c r="H399" s="116">
        <f t="shared" si="16"/>
        <v>590000</v>
      </c>
      <c r="I399" s="116">
        <v>590000</v>
      </c>
      <c r="J399" s="116"/>
      <c r="K399" s="116"/>
      <c r="L399" s="116"/>
      <c r="M399" s="116">
        <f t="shared" si="15"/>
        <v>0</v>
      </c>
      <c r="N399" s="104"/>
    </row>
    <row r="400" spans="1:14" ht="39.75" customHeight="1">
      <c r="A400" s="104">
        <v>396</v>
      </c>
      <c r="B400" s="106" t="s">
        <v>666</v>
      </c>
      <c r="C400" s="104"/>
      <c r="D400" s="104" t="s">
        <v>667</v>
      </c>
      <c r="E400" s="116">
        <v>719712</v>
      </c>
      <c r="F400" s="116">
        <v>719712</v>
      </c>
      <c r="G400" s="116"/>
      <c r="H400" s="116">
        <f t="shared" si="16"/>
        <v>719712</v>
      </c>
      <c r="I400" s="116">
        <v>719712</v>
      </c>
      <c r="J400" s="116"/>
      <c r="K400" s="116"/>
      <c r="L400" s="116"/>
      <c r="M400" s="116">
        <f t="shared" si="15"/>
        <v>0</v>
      </c>
      <c r="N400" s="104"/>
    </row>
    <row r="401" spans="1:14" ht="39.75" customHeight="1">
      <c r="A401" s="104">
        <v>397</v>
      </c>
      <c r="B401" s="106" t="s">
        <v>668</v>
      </c>
      <c r="C401" s="104"/>
      <c r="D401" s="104" t="s">
        <v>669</v>
      </c>
      <c r="E401" s="116">
        <v>576228</v>
      </c>
      <c r="F401" s="116">
        <v>576228</v>
      </c>
      <c r="G401" s="116"/>
      <c r="H401" s="116">
        <f t="shared" si="16"/>
        <v>576228</v>
      </c>
      <c r="I401" s="116">
        <v>576228</v>
      </c>
      <c r="J401" s="116"/>
      <c r="K401" s="116"/>
      <c r="L401" s="116"/>
      <c r="M401" s="116">
        <f t="shared" si="15"/>
        <v>0</v>
      </c>
      <c r="N401" s="104"/>
    </row>
    <row r="402" spans="1:14" ht="39.75" customHeight="1">
      <c r="A402" s="104">
        <v>398</v>
      </c>
      <c r="B402" s="106" t="s">
        <v>670</v>
      </c>
      <c r="C402" s="104"/>
      <c r="D402" s="104" t="s">
        <v>671</v>
      </c>
      <c r="E402" s="116">
        <v>560980</v>
      </c>
      <c r="F402" s="116">
        <v>560980</v>
      </c>
      <c r="G402" s="116"/>
      <c r="H402" s="116">
        <f t="shared" si="16"/>
        <v>560980</v>
      </c>
      <c r="I402" s="116">
        <v>560980</v>
      </c>
      <c r="J402" s="116"/>
      <c r="K402" s="116"/>
      <c r="L402" s="116"/>
      <c r="M402" s="116">
        <f t="shared" si="15"/>
        <v>0</v>
      </c>
      <c r="N402" s="104"/>
    </row>
    <row r="403" spans="1:14" ht="39.75" customHeight="1">
      <c r="A403" s="104">
        <v>399</v>
      </c>
      <c r="B403" s="106" t="s">
        <v>672</v>
      </c>
      <c r="C403" s="104"/>
      <c r="D403" s="104" t="s">
        <v>673</v>
      </c>
      <c r="E403" s="116">
        <v>493290</v>
      </c>
      <c r="F403" s="116">
        <v>493290</v>
      </c>
      <c r="G403" s="116"/>
      <c r="H403" s="116">
        <f t="shared" si="16"/>
        <v>493290</v>
      </c>
      <c r="I403" s="116">
        <v>493290</v>
      </c>
      <c r="J403" s="116"/>
      <c r="K403" s="116"/>
      <c r="L403" s="116"/>
      <c r="M403" s="116">
        <f t="shared" si="15"/>
        <v>0</v>
      </c>
      <c r="N403" s="104"/>
    </row>
    <row r="404" spans="1:14" ht="39.75" customHeight="1">
      <c r="A404" s="104">
        <v>400</v>
      </c>
      <c r="B404" s="106" t="s">
        <v>674</v>
      </c>
      <c r="C404" s="104"/>
      <c r="D404" s="104" t="s">
        <v>675</v>
      </c>
      <c r="E404" s="116">
        <v>615000</v>
      </c>
      <c r="F404" s="116">
        <v>615000</v>
      </c>
      <c r="G404" s="116"/>
      <c r="H404" s="116">
        <f t="shared" si="16"/>
        <v>615000</v>
      </c>
      <c r="I404" s="116">
        <v>615000</v>
      </c>
      <c r="J404" s="116"/>
      <c r="K404" s="116"/>
      <c r="L404" s="116"/>
      <c r="M404" s="116">
        <f t="shared" si="15"/>
        <v>0</v>
      </c>
      <c r="N404" s="104"/>
    </row>
    <row r="405" spans="1:14" ht="39.75" customHeight="1">
      <c r="A405" s="104">
        <v>401</v>
      </c>
      <c r="B405" s="106" t="s">
        <v>676</v>
      </c>
      <c r="C405" s="104"/>
      <c r="D405" s="104" t="s">
        <v>677</v>
      </c>
      <c r="E405" s="116">
        <v>568470</v>
      </c>
      <c r="F405" s="116">
        <v>568470</v>
      </c>
      <c r="G405" s="116"/>
      <c r="H405" s="116">
        <f t="shared" si="16"/>
        <v>568470</v>
      </c>
      <c r="I405" s="116">
        <v>568470</v>
      </c>
      <c r="J405" s="116"/>
      <c r="K405" s="116"/>
      <c r="L405" s="116"/>
      <c r="M405" s="116">
        <f t="shared" si="15"/>
        <v>0</v>
      </c>
      <c r="N405" s="104"/>
    </row>
    <row r="406" spans="1:14" ht="39.75" customHeight="1">
      <c r="A406" s="104">
        <v>402</v>
      </c>
      <c r="B406" s="106" t="s">
        <v>678</v>
      </c>
      <c r="C406" s="104"/>
      <c r="D406" s="104" t="s">
        <v>679</v>
      </c>
      <c r="E406" s="116">
        <v>493290</v>
      </c>
      <c r="F406" s="116">
        <v>493290</v>
      </c>
      <c r="G406" s="116"/>
      <c r="H406" s="116">
        <f t="shared" si="16"/>
        <v>493290</v>
      </c>
      <c r="I406" s="116">
        <v>493290</v>
      </c>
      <c r="J406" s="116"/>
      <c r="K406" s="116"/>
      <c r="L406" s="116"/>
      <c r="M406" s="116">
        <f t="shared" si="15"/>
        <v>0</v>
      </c>
      <c r="N406" s="104"/>
    </row>
    <row r="407" spans="1:14" ht="39.75" customHeight="1">
      <c r="A407" s="104">
        <v>403</v>
      </c>
      <c r="B407" s="106" t="s">
        <v>680</v>
      </c>
      <c r="C407" s="104"/>
      <c r="D407" s="104" t="s">
        <v>681</v>
      </c>
      <c r="E407" s="116">
        <v>500000</v>
      </c>
      <c r="F407" s="116">
        <v>500000</v>
      </c>
      <c r="G407" s="116"/>
      <c r="H407" s="116">
        <f t="shared" si="16"/>
        <v>500000</v>
      </c>
      <c r="I407" s="116">
        <v>500000</v>
      </c>
      <c r="J407" s="116"/>
      <c r="K407" s="116"/>
      <c r="L407" s="116"/>
      <c r="M407" s="116">
        <f t="shared" si="15"/>
        <v>0</v>
      </c>
      <c r="N407" s="104"/>
    </row>
    <row r="408" spans="1:14" ht="39.75" customHeight="1">
      <c r="A408" s="104">
        <v>404</v>
      </c>
      <c r="B408" s="106" t="s">
        <v>682</v>
      </c>
      <c r="C408" s="104" t="s">
        <v>683</v>
      </c>
      <c r="D408" s="104" t="s">
        <v>684</v>
      </c>
      <c r="E408" s="116">
        <v>581184</v>
      </c>
      <c r="F408" s="116">
        <v>581184</v>
      </c>
      <c r="G408" s="116"/>
      <c r="H408" s="116">
        <f t="shared" si="16"/>
        <v>581184</v>
      </c>
      <c r="I408" s="116">
        <v>581184</v>
      </c>
      <c r="J408" s="116"/>
      <c r="K408" s="116"/>
      <c r="L408" s="116"/>
      <c r="M408" s="116">
        <f t="shared" si="15"/>
        <v>0</v>
      </c>
      <c r="N408" s="104"/>
    </row>
    <row r="409" spans="1:14" ht="39.75" customHeight="1">
      <c r="A409" s="104">
        <v>405</v>
      </c>
      <c r="B409" s="106" t="s">
        <v>685</v>
      </c>
      <c r="C409" s="104"/>
      <c r="D409" s="104" t="s">
        <v>686</v>
      </c>
      <c r="E409" s="116">
        <v>595140</v>
      </c>
      <c r="F409" s="116">
        <v>595140</v>
      </c>
      <c r="G409" s="116"/>
      <c r="H409" s="116">
        <f t="shared" si="16"/>
        <v>595140</v>
      </c>
      <c r="I409" s="116">
        <v>595140</v>
      </c>
      <c r="J409" s="116"/>
      <c r="K409" s="116"/>
      <c r="L409" s="116"/>
      <c r="M409" s="116">
        <f t="shared" si="15"/>
        <v>0</v>
      </c>
      <c r="N409" s="104"/>
    </row>
    <row r="410" spans="1:14" ht="39.75" customHeight="1">
      <c r="A410" s="104">
        <v>406</v>
      </c>
      <c r="B410" s="106" t="s">
        <v>687</v>
      </c>
      <c r="C410" s="104"/>
      <c r="D410" s="104" t="s">
        <v>688</v>
      </c>
      <c r="E410" s="116">
        <v>501000</v>
      </c>
      <c r="F410" s="116">
        <v>501000</v>
      </c>
      <c r="G410" s="116"/>
      <c r="H410" s="116">
        <f t="shared" si="16"/>
        <v>501000</v>
      </c>
      <c r="I410" s="116">
        <v>501000</v>
      </c>
      <c r="J410" s="116"/>
      <c r="K410" s="116"/>
      <c r="L410" s="116"/>
      <c r="M410" s="116">
        <f t="shared" si="15"/>
        <v>0</v>
      </c>
      <c r="N410" s="104"/>
    </row>
    <row r="411" spans="1:14" ht="39.75" customHeight="1">
      <c r="A411" s="104">
        <v>407</v>
      </c>
      <c r="B411" s="106" t="s">
        <v>689</v>
      </c>
      <c r="C411" s="104"/>
      <c r="D411" s="104" t="s">
        <v>690</v>
      </c>
      <c r="E411" s="116">
        <v>590169</v>
      </c>
      <c r="F411" s="116">
        <v>590169</v>
      </c>
      <c r="G411" s="116"/>
      <c r="H411" s="116">
        <f t="shared" si="16"/>
        <v>590169</v>
      </c>
      <c r="I411" s="116">
        <v>590169</v>
      </c>
      <c r="J411" s="116"/>
      <c r="K411" s="116"/>
      <c r="L411" s="116"/>
      <c r="M411" s="116">
        <f t="shared" si="15"/>
        <v>0</v>
      </c>
      <c r="N411" s="104"/>
    </row>
    <row r="412" spans="1:14" ht="39.75" customHeight="1">
      <c r="A412" s="104">
        <v>408</v>
      </c>
      <c r="B412" s="106" t="s">
        <v>691</v>
      </c>
      <c r="C412" s="104"/>
      <c r="D412" s="104" t="s">
        <v>692</v>
      </c>
      <c r="E412" s="116">
        <v>585022</v>
      </c>
      <c r="F412" s="116">
        <v>585022</v>
      </c>
      <c r="G412" s="116"/>
      <c r="H412" s="116">
        <f t="shared" si="16"/>
        <v>585022</v>
      </c>
      <c r="I412" s="116">
        <v>585022</v>
      </c>
      <c r="J412" s="116"/>
      <c r="K412" s="116"/>
      <c r="L412" s="116"/>
      <c r="M412" s="116">
        <f t="shared" si="15"/>
        <v>0</v>
      </c>
      <c r="N412" s="104"/>
    </row>
    <row r="413" spans="1:14" ht="39.75" customHeight="1">
      <c r="A413" s="104">
        <v>409</v>
      </c>
      <c r="B413" s="106" t="s">
        <v>693</v>
      </c>
      <c r="C413" s="104"/>
      <c r="D413" s="104" t="s">
        <v>694</v>
      </c>
      <c r="E413" s="116">
        <v>778284</v>
      </c>
      <c r="F413" s="116">
        <v>778284</v>
      </c>
      <c r="G413" s="116"/>
      <c r="H413" s="116">
        <f t="shared" si="16"/>
        <v>778284</v>
      </c>
      <c r="I413" s="116">
        <v>778284</v>
      </c>
      <c r="J413" s="116"/>
      <c r="K413" s="116"/>
      <c r="L413" s="116"/>
      <c r="M413" s="116">
        <f t="shared" si="15"/>
        <v>0</v>
      </c>
      <c r="N413" s="104"/>
    </row>
    <row r="414" spans="1:14" ht="39.75" customHeight="1">
      <c r="A414" s="104">
        <v>410</v>
      </c>
      <c r="B414" s="106" t="s">
        <v>695</v>
      </c>
      <c r="C414" s="104"/>
      <c r="D414" s="104" t="s">
        <v>696</v>
      </c>
      <c r="E414" s="116">
        <v>894593</v>
      </c>
      <c r="F414" s="116">
        <v>844434</v>
      </c>
      <c r="G414" s="116">
        <v>50159</v>
      </c>
      <c r="H414" s="116">
        <f t="shared" si="16"/>
        <v>894593</v>
      </c>
      <c r="I414" s="116">
        <v>844434</v>
      </c>
      <c r="J414" s="116">
        <v>50159</v>
      </c>
      <c r="K414" s="116"/>
      <c r="L414" s="116"/>
      <c r="M414" s="116">
        <f t="shared" si="15"/>
        <v>0</v>
      </c>
      <c r="N414" s="104"/>
    </row>
    <row r="415" spans="1:14" ht="39.75" customHeight="1">
      <c r="A415" s="104">
        <v>411</v>
      </c>
      <c r="B415" s="106" t="s">
        <v>697</v>
      </c>
      <c r="C415" s="104"/>
      <c r="D415" s="104" t="s">
        <v>698</v>
      </c>
      <c r="E415" s="116">
        <v>527865</v>
      </c>
      <c r="F415" s="116">
        <v>527865</v>
      </c>
      <c r="G415" s="116"/>
      <c r="H415" s="116">
        <f t="shared" si="16"/>
        <v>527865</v>
      </c>
      <c r="I415" s="116">
        <v>527865</v>
      </c>
      <c r="J415" s="116"/>
      <c r="K415" s="116"/>
      <c r="L415" s="116"/>
      <c r="M415" s="116">
        <f t="shared" si="15"/>
        <v>0</v>
      </c>
      <c r="N415" s="104"/>
    </row>
    <row r="416" spans="1:14" ht="39.75" customHeight="1">
      <c r="A416" s="104">
        <v>412</v>
      </c>
      <c r="B416" s="106" t="s">
        <v>699</v>
      </c>
      <c r="C416" s="104"/>
      <c r="D416" s="104" t="s">
        <v>700</v>
      </c>
      <c r="E416" s="116">
        <v>580000</v>
      </c>
      <c r="F416" s="116">
        <v>580000</v>
      </c>
      <c r="G416" s="116"/>
      <c r="H416" s="116">
        <f t="shared" si="16"/>
        <v>580000</v>
      </c>
      <c r="I416" s="116">
        <v>580000</v>
      </c>
      <c r="J416" s="116"/>
      <c r="K416" s="116"/>
      <c r="L416" s="116"/>
      <c r="M416" s="116">
        <f t="shared" si="15"/>
        <v>0</v>
      </c>
      <c r="N416" s="104"/>
    </row>
    <row r="417" spans="1:14" ht="39.75" customHeight="1">
      <c r="A417" s="104">
        <v>413</v>
      </c>
      <c r="B417" s="106" t="s">
        <v>701</v>
      </c>
      <c r="C417" s="104"/>
      <c r="D417" s="104" t="s">
        <v>702</v>
      </c>
      <c r="E417" s="116">
        <v>590265</v>
      </c>
      <c r="F417" s="116">
        <v>590265</v>
      </c>
      <c r="G417" s="116"/>
      <c r="H417" s="116">
        <f t="shared" si="16"/>
        <v>590265</v>
      </c>
      <c r="I417" s="116">
        <v>590265</v>
      </c>
      <c r="J417" s="116"/>
      <c r="K417" s="116"/>
      <c r="L417" s="116"/>
      <c r="M417" s="116">
        <f t="shared" si="15"/>
        <v>0</v>
      </c>
      <c r="N417" s="104"/>
    </row>
    <row r="418" spans="1:14" ht="39.75" customHeight="1">
      <c r="A418" s="104">
        <v>414</v>
      </c>
      <c r="B418" s="106" t="s">
        <v>703</v>
      </c>
      <c r="C418" s="104"/>
      <c r="D418" s="104" t="s">
        <v>704</v>
      </c>
      <c r="E418" s="116">
        <v>515710</v>
      </c>
      <c r="F418" s="116">
        <v>515710</v>
      </c>
      <c r="G418" s="116"/>
      <c r="H418" s="116">
        <f t="shared" si="16"/>
        <v>515710</v>
      </c>
      <c r="I418" s="116">
        <v>515710</v>
      </c>
      <c r="J418" s="116"/>
      <c r="K418" s="116"/>
      <c r="L418" s="116"/>
      <c r="M418" s="116">
        <f t="shared" si="15"/>
        <v>0</v>
      </c>
      <c r="N418" s="104"/>
    </row>
    <row r="419" spans="1:14" ht="39.75" customHeight="1">
      <c r="A419" s="104">
        <v>415</v>
      </c>
      <c r="B419" s="106" t="s">
        <v>705</v>
      </c>
      <c r="C419" s="104"/>
      <c r="D419" s="104" t="s">
        <v>706</v>
      </c>
      <c r="E419" s="116">
        <v>515710</v>
      </c>
      <c r="F419" s="116">
        <v>515710</v>
      </c>
      <c r="G419" s="116"/>
      <c r="H419" s="116">
        <f t="shared" si="16"/>
        <v>515710</v>
      </c>
      <c r="I419" s="116">
        <v>515710</v>
      </c>
      <c r="J419" s="116"/>
      <c r="K419" s="116"/>
      <c r="L419" s="116"/>
      <c r="M419" s="116">
        <f t="shared" si="15"/>
        <v>0</v>
      </c>
      <c r="N419" s="104"/>
    </row>
    <row r="420" spans="1:14" ht="39.75" customHeight="1">
      <c r="A420" s="104">
        <v>416</v>
      </c>
      <c r="B420" s="106" t="s">
        <v>274</v>
      </c>
      <c r="C420" s="104"/>
      <c r="D420" s="104" t="s">
        <v>707</v>
      </c>
      <c r="E420" s="116">
        <v>505000</v>
      </c>
      <c r="F420" s="116">
        <v>505000</v>
      </c>
      <c r="G420" s="116"/>
      <c r="H420" s="116">
        <f t="shared" si="16"/>
        <v>505000</v>
      </c>
      <c r="I420" s="116">
        <v>505000</v>
      </c>
      <c r="J420" s="116"/>
      <c r="K420" s="116"/>
      <c r="L420" s="116"/>
      <c r="M420" s="116">
        <f t="shared" si="15"/>
        <v>0</v>
      </c>
      <c r="N420" s="104"/>
    </row>
    <row r="421" spans="1:14" ht="39.75" customHeight="1">
      <c r="A421" s="104">
        <v>417</v>
      </c>
      <c r="B421" s="106" t="s">
        <v>708</v>
      </c>
      <c r="C421" s="104"/>
      <c r="D421" s="104" t="s">
        <v>709</v>
      </c>
      <c r="E421" s="116">
        <v>485460</v>
      </c>
      <c r="F421" s="116">
        <v>485460</v>
      </c>
      <c r="G421" s="116"/>
      <c r="H421" s="116">
        <f t="shared" si="16"/>
        <v>485460</v>
      </c>
      <c r="I421" s="116">
        <v>485460</v>
      </c>
      <c r="J421" s="116"/>
      <c r="K421" s="116"/>
      <c r="L421" s="116"/>
      <c r="M421" s="116">
        <f t="shared" si="15"/>
        <v>0</v>
      </c>
      <c r="N421" s="104"/>
    </row>
    <row r="422" spans="1:14" ht="39.75" customHeight="1">
      <c r="A422" s="104">
        <v>418</v>
      </c>
      <c r="B422" s="106" t="s">
        <v>710</v>
      </c>
      <c r="C422" s="104"/>
      <c r="D422" s="104" t="s">
        <v>711</v>
      </c>
      <c r="E422" s="116">
        <v>560980</v>
      </c>
      <c r="F422" s="116">
        <v>560980</v>
      </c>
      <c r="G422" s="116"/>
      <c r="H422" s="116">
        <f t="shared" si="16"/>
        <v>560980</v>
      </c>
      <c r="I422" s="116">
        <v>560980</v>
      </c>
      <c r="J422" s="116"/>
      <c r="K422" s="116"/>
      <c r="L422" s="116"/>
      <c r="M422" s="116">
        <f t="shared" si="15"/>
        <v>0</v>
      </c>
      <c r="N422" s="104"/>
    </row>
    <row r="423" spans="1:14" ht="39.75" customHeight="1">
      <c r="A423" s="104">
        <v>419</v>
      </c>
      <c r="B423" s="106" t="s">
        <v>712</v>
      </c>
      <c r="C423" s="104"/>
      <c r="D423" s="104" t="s">
        <v>713</v>
      </c>
      <c r="E423" s="116">
        <v>533707</v>
      </c>
      <c r="F423" s="116">
        <v>533707</v>
      </c>
      <c r="G423" s="116"/>
      <c r="H423" s="116">
        <f t="shared" si="16"/>
        <v>533707</v>
      </c>
      <c r="I423" s="116">
        <v>533707</v>
      </c>
      <c r="J423" s="116"/>
      <c r="K423" s="116"/>
      <c r="L423" s="116"/>
      <c r="M423" s="116">
        <f t="shared" si="15"/>
        <v>0</v>
      </c>
      <c r="N423" s="104"/>
    </row>
    <row r="424" spans="1:14" ht="39.75" customHeight="1">
      <c r="A424" s="104">
        <v>420</v>
      </c>
      <c r="B424" s="106" t="s">
        <v>714</v>
      </c>
      <c r="C424" s="104"/>
      <c r="D424" s="104" t="s">
        <v>715</v>
      </c>
      <c r="E424" s="116">
        <v>569634</v>
      </c>
      <c r="F424" s="116">
        <v>569634</v>
      </c>
      <c r="G424" s="116"/>
      <c r="H424" s="116">
        <f t="shared" si="16"/>
        <v>569634</v>
      </c>
      <c r="I424" s="116">
        <v>569634</v>
      </c>
      <c r="J424" s="116"/>
      <c r="K424" s="116"/>
      <c r="L424" s="116"/>
      <c r="M424" s="116">
        <f t="shared" si="15"/>
        <v>0</v>
      </c>
      <c r="N424" s="104"/>
    </row>
    <row r="425" spans="1:14" ht="39.75" customHeight="1">
      <c r="A425" s="104">
        <v>421</v>
      </c>
      <c r="B425" s="106" t="s">
        <v>716</v>
      </c>
      <c r="C425" s="104"/>
      <c r="D425" s="104" t="s">
        <v>717</v>
      </c>
      <c r="E425" s="116">
        <v>569634</v>
      </c>
      <c r="F425" s="116">
        <v>569634</v>
      </c>
      <c r="G425" s="116"/>
      <c r="H425" s="116">
        <f t="shared" si="16"/>
        <v>569634</v>
      </c>
      <c r="I425" s="116">
        <v>569634</v>
      </c>
      <c r="J425" s="116"/>
      <c r="K425" s="116"/>
      <c r="L425" s="116"/>
      <c r="M425" s="116">
        <f t="shared" si="15"/>
        <v>0</v>
      </c>
      <c r="N425" s="104"/>
    </row>
    <row r="426" spans="1:14" ht="39.75" customHeight="1">
      <c r="A426" s="104">
        <v>422</v>
      </c>
      <c r="B426" s="106" t="s">
        <v>718</v>
      </c>
      <c r="C426" s="104" t="s">
        <v>719</v>
      </c>
      <c r="D426" s="104" t="s">
        <v>720</v>
      </c>
      <c r="E426" s="116">
        <v>480840</v>
      </c>
      <c r="F426" s="116">
        <v>480840</v>
      </c>
      <c r="G426" s="116"/>
      <c r="H426" s="116">
        <f t="shared" si="16"/>
        <v>480840</v>
      </c>
      <c r="I426" s="116">
        <v>480840</v>
      </c>
      <c r="J426" s="116"/>
      <c r="K426" s="116"/>
      <c r="L426" s="116"/>
      <c r="M426" s="116">
        <f t="shared" si="15"/>
        <v>0</v>
      </c>
      <c r="N426" s="104"/>
    </row>
    <row r="427" spans="1:14" ht="39.75" customHeight="1">
      <c r="A427" s="104">
        <v>423</v>
      </c>
      <c r="B427" s="106" t="s">
        <v>721</v>
      </c>
      <c r="C427" s="104" t="s">
        <v>722</v>
      </c>
      <c r="D427" s="104" t="s">
        <v>723</v>
      </c>
      <c r="E427" s="116">
        <v>563022</v>
      </c>
      <c r="F427" s="116">
        <v>563022</v>
      </c>
      <c r="G427" s="116"/>
      <c r="H427" s="116">
        <f t="shared" si="16"/>
        <v>563022</v>
      </c>
      <c r="I427" s="116">
        <v>563022</v>
      </c>
      <c r="J427" s="116"/>
      <c r="K427" s="116"/>
      <c r="L427" s="116"/>
      <c r="M427" s="116">
        <f t="shared" si="15"/>
        <v>0</v>
      </c>
      <c r="N427" s="104"/>
    </row>
    <row r="428" spans="1:14" ht="39.75" customHeight="1">
      <c r="A428" s="104">
        <v>424</v>
      </c>
      <c r="B428" s="106" t="s">
        <v>724</v>
      </c>
      <c r="C428" s="104" t="s">
        <v>725</v>
      </c>
      <c r="D428" s="104" t="s">
        <v>726</v>
      </c>
      <c r="E428" s="116">
        <v>600000</v>
      </c>
      <c r="F428" s="116">
        <v>600000</v>
      </c>
      <c r="G428" s="116"/>
      <c r="H428" s="116">
        <f t="shared" si="16"/>
        <v>600000</v>
      </c>
      <c r="I428" s="116">
        <v>600000</v>
      </c>
      <c r="J428" s="116"/>
      <c r="K428" s="116"/>
      <c r="L428" s="116"/>
      <c r="M428" s="116">
        <f t="shared" si="15"/>
        <v>0</v>
      </c>
      <c r="N428" s="104"/>
    </row>
    <row r="429" spans="1:14" ht="39.75" customHeight="1">
      <c r="A429" s="104">
        <v>425</v>
      </c>
      <c r="B429" s="106" t="s">
        <v>727</v>
      </c>
      <c r="C429" s="104"/>
      <c r="D429" s="104" t="s">
        <v>728</v>
      </c>
      <c r="E429" s="116">
        <v>602110</v>
      </c>
      <c r="F429" s="116">
        <v>602110</v>
      </c>
      <c r="G429" s="116"/>
      <c r="H429" s="116">
        <f t="shared" si="16"/>
        <v>602110</v>
      </c>
      <c r="I429" s="116">
        <v>602110</v>
      </c>
      <c r="J429" s="116"/>
      <c r="K429" s="116"/>
      <c r="L429" s="116"/>
      <c r="M429" s="116">
        <f t="shared" si="15"/>
        <v>0</v>
      </c>
      <c r="N429" s="104"/>
    </row>
    <row r="430" spans="1:14" ht="39.75" customHeight="1">
      <c r="A430" s="104">
        <v>426</v>
      </c>
      <c r="B430" s="106" t="s">
        <v>729</v>
      </c>
      <c r="C430" s="104"/>
      <c r="D430" s="104" t="s">
        <v>730</v>
      </c>
      <c r="E430" s="116">
        <v>576228</v>
      </c>
      <c r="F430" s="116">
        <v>576228</v>
      </c>
      <c r="G430" s="116"/>
      <c r="H430" s="116">
        <f t="shared" si="16"/>
        <v>576228</v>
      </c>
      <c r="I430" s="116">
        <v>576228</v>
      </c>
      <c r="J430" s="116"/>
      <c r="K430" s="116"/>
      <c r="L430" s="116"/>
      <c r="M430" s="116">
        <f t="shared" si="15"/>
        <v>0</v>
      </c>
      <c r="N430" s="104"/>
    </row>
    <row r="431" spans="1:14" s="112" customFormat="1" ht="39.75" customHeight="1">
      <c r="A431" s="111">
        <v>427</v>
      </c>
      <c r="B431" s="124" t="s">
        <v>731</v>
      </c>
      <c r="C431" s="111"/>
      <c r="D431" s="111" t="s">
        <v>732</v>
      </c>
      <c r="E431" s="119">
        <v>499842</v>
      </c>
      <c r="F431" s="119">
        <v>499842</v>
      </c>
      <c r="G431" s="119"/>
      <c r="H431" s="116">
        <f t="shared" si="16"/>
        <v>499842</v>
      </c>
      <c r="I431" s="119">
        <v>499842</v>
      </c>
      <c r="J431" s="119"/>
      <c r="K431" s="119"/>
      <c r="L431" s="119"/>
      <c r="M431" s="119">
        <f t="shared" si="15"/>
        <v>0</v>
      </c>
      <c r="N431" s="111"/>
    </row>
    <row r="432" spans="1:14" ht="39.75" customHeight="1">
      <c r="A432" s="104">
        <v>428</v>
      </c>
      <c r="B432" s="106" t="s">
        <v>733</v>
      </c>
      <c r="C432" s="104"/>
      <c r="D432" s="104" t="s">
        <v>1265</v>
      </c>
      <c r="E432" s="116">
        <v>575000</v>
      </c>
      <c r="F432" s="116">
        <v>575000</v>
      </c>
      <c r="G432" s="116"/>
      <c r="H432" s="116">
        <f t="shared" si="16"/>
        <v>575000</v>
      </c>
      <c r="I432" s="116">
        <v>575000</v>
      </c>
      <c r="J432" s="116"/>
      <c r="K432" s="116"/>
      <c r="L432" s="116"/>
      <c r="M432" s="116">
        <f t="shared" si="15"/>
        <v>0</v>
      </c>
      <c r="N432" s="104"/>
    </row>
    <row r="433" spans="1:14" ht="39.75" customHeight="1">
      <c r="A433" s="104">
        <v>429</v>
      </c>
      <c r="B433" s="106" t="s">
        <v>734</v>
      </c>
      <c r="C433" s="104"/>
      <c r="D433" s="104" t="s">
        <v>735</v>
      </c>
      <c r="E433" s="116">
        <v>595140</v>
      </c>
      <c r="F433" s="116">
        <v>595140</v>
      </c>
      <c r="G433" s="116"/>
      <c r="H433" s="116">
        <f t="shared" si="16"/>
        <v>595140</v>
      </c>
      <c r="I433" s="116">
        <v>595140</v>
      </c>
      <c r="J433" s="116"/>
      <c r="K433" s="116"/>
      <c r="L433" s="116"/>
      <c r="M433" s="116">
        <f t="shared" si="15"/>
        <v>0</v>
      </c>
      <c r="N433" s="104"/>
    </row>
    <row r="434" spans="1:14" ht="39.75" customHeight="1">
      <c r="A434" s="104">
        <v>430</v>
      </c>
      <c r="B434" s="106" t="s">
        <v>736</v>
      </c>
      <c r="C434" s="104"/>
      <c r="D434" s="104" t="s">
        <v>737</v>
      </c>
      <c r="E434" s="116">
        <v>499842</v>
      </c>
      <c r="F434" s="116">
        <v>499842</v>
      </c>
      <c r="G434" s="116"/>
      <c r="H434" s="116">
        <f t="shared" si="16"/>
        <v>499842</v>
      </c>
      <c r="I434" s="116">
        <v>499842</v>
      </c>
      <c r="J434" s="116"/>
      <c r="K434" s="116"/>
      <c r="L434" s="116"/>
      <c r="M434" s="116">
        <f t="shared" si="15"/>
        <v>0</v>
      </c>
      <c r="N434" s="104"/>
    </row>
    <row r="435" spans="1:14" ht="39.75" customHeight="1">
      <c r="A435" s="104">
        <v>431</v>
      </c>
      <c r="B435" s="106" t="s">
        <v>738</v>
      </c>
      <c r="C435" s="104"/>
      <c r="D435" s="104" t="s">
        <v>739</v>
      </c>
      <c r="E435" s="116">
        <v>680256</v>
      </c>
      <c r="F435" s="116">
        <v>680256</v>
      </c>
      <c r="G435" s="116"/>
      <c r="H435" s="116">
        <f t="shared" si="16"/>
        <v>680256</v>
      </c>
      <c r="I435" s="116">
        <v>680256</v>
      </c>
      <c r="J435" s="116"/>
      <c r="K435" s="116"/>
      <c r="L435" s="116"/>
      <c r="M435" s="116">
        <f t="shared" si="15"/>
        <v>0</v>
      </c>
      <c r="N435" s="104"/>
    </row>
    <row r="436" spans="1:14" ht="39.75" customHeight="1">
      <c r="A436" s="104">
        <v>432</v>
      </c>
      <c r="B436" s="106" t="s">
        <v>740</v>
      </c>
      <c r="C436" s="104"/>
      <c r="D436" s="104" t="s">
        <v>741</v>
      </c>
      <c r="E436" s="116">
        <v>851112</v>
      </c>
      <c r="F436" s="116">
        <v>851112</v>
      </c>
      <c r="G436" s="116"/>
      <c r="H436" s="116">
        <f t="shared" si="16"/>
        <v>851112</v>
      </c>
      <c r="I436" s="116">
        <v>851112</v>
      </c>
      <c r="J436" s="116"/>
      <c r="K436" s="116"/>
      <c r="L436" s="116"/>
      <c r="M436" s="116">
        <f t="shared" si="15"/>
        <v>0</v>
      </c>
      <c r="N436" s="104"/>
    </row>
    <row r="437" spans="1:14" s="236" customFormat="1" ht="39.75" customHeight="1">
      <c r="A437" s="366">
        <v>433</v>
      </c>
      <c r="B437" s="368" t="s">
        <v>742</v>
      </c>
      <c r="C437" s="366"/>
      <c r="D437" s="366" t="s">
        <v>743</v>
      </c>
      <c r="E437" s="367">
        <v>409680</v>
      </c>
      <c r="F437" s="367">
        <v>409680</v>
      </c>
      <c r="G437" s="367"/>
      <c r="H437" s="367">
        <f t="shared" si="16"/>
        <v>0</v>
      </c>
      <c r="I437" s="367">
        <v>0</v>
      </c>
      <c r="J437" s="367"/>
      <c r="K437" s="367">
        <f>E437-H437</f>
        <v>409680</v>
      </c>
      <c r="L437" s="367"/>
      <c r="M437" s="367">
        <v>0</v>
      </c>
      <c r="N437" s="366" t="s">
        <v>1107</v>
      </c>
    </row>
    <row r="438" spans="1:14" ht="39.75" customHeight="1">
      <c r="A438" s="104">
        <v>434</v>
      </c>
      <c r="B438" s="106" t="s">
        <v>744</v>
      </c>
      <c r="C438" s="104"/>
      <c r="D438" s="104" t="s">
        <v>1266</v>
      </c>
      <c r="E438" s="116">
        <v>595140</v>
      </c>
      <c r="F438" s="116">
        <v>595140</v>
      </c>
      <c r="G438" s="116"/>
      <c r="H438" s="116">
        <f t="shared" si="16"/>
        <v>595140</v>
      </c>
      <c r="I438" s="116">
        <v>595140</v>
      </c>
      <c r="J438" s="116"/>
      <c r="K438" s="116"/>
      <c r="L438" s="116"/>
      <c r="M438" s="116">
        <f t="shared" si="15"/>
        <v>0</v>
      </c>
      <c r="N438" s="104"/>
    </row>
    <row r="439" spans="1:14" ht="39.75" customHeight="1">
      <c r="A439" s="104">
        <v>435</v>
      </c>
      <c r="B439" s="106" t="s">
        <v>745</v>
      </c>
      <c r="C439" s="104"/>
      <c r="D439" s="104" t="s">
        <v>1267</v>
      </c>
      <c r="E439" s="116">
        <v>520000</v>
      </c>
      <c r="F439" s="116">
        <v>520000</v>
      </c>
      <c r="G439" s="116"/>
      <c r="H439" s="116">
        <f t="shared" si="16"/>
        <v>520000</v>
      </c>
      <c r="I439" s="116">
        <v>520000</v>
      </c>
      <c r="J439" s="116"/>
      <c r="K439" s="116"/>
      <c r="L439" s="116"/>
      <c r="M439" s="116">
        <f t="shared" si="15"/>
        <v>0</v>
      </c>
      <c r="N439" s="104"/>
    </row>
    <row r="440" spans="1:14" ht="39.75" customHeight="1">
      <c r="A440" s="104">
        <v>436</v>
      </c>
      <c r="B440" s="106" t="s">
        <v>746</v>
      </c>
      <c r="C440" s="104"/>
      <c r="D440" s="104" t="s">
        <v>1268</v>
      </c>
      <c r="E440" s="116">
        <v>508000</v>
      </c>
      <c r="F440" s="116">
        <v>508000</v>
      </c>
      <c r="G440" s="116"/>
      <c r="H440" s="116">
        <f t="shared" si="16"/>
        <v>508000</v>
      </c>
      <c r="I440" s="116">
        <v>508000</v>
      </c>
      <c r="J440" s="116"/>
      <c r="K440" s="116"/>
      <c r="L440" s="116"/>
      <c r="M440" s="116">
        <f t="shared" si="15"/>
        <v>0</v>
      </c>
      <c r="N440" s="104"/>
    </row>
    <row r="441" spans="1:14" ht="39.75" customHeight="1">
      <c r="A441" s="104">
        <v>437</v>
      </c>
      <c r="B441" s="106" t="s">
        <v>747</v>
      </c>
      <c r="C441" s="104" t="s">
        <v>748</v>
      </c>
      <c r="D441" s="104" t="s">
        <v>749</v>
      </c>
      <c r="E441" s="116">
        <v>732000</v>
      </c>
      <c r="F441" s="116">
        <v>732000</v>
      </c>
      <c r="G441" s="116"/>
      <c r="H441" s="116">
        <f t="shared" si="16"/>
        <v>732000</v>
      </c>
      <c r="I441" s="116">
        <v>732000</v>
      </c>
      <c r="J441" s="116"/>
      <c r="K441" s="116"/>
      <c r="L441" s="116"/>
      <c r="M441" s="116">
        <f t="shared" si="15"/>
        <v>0</v>
      </c>
      <c r="N441" s="104"/>
    </row>
    <row r="442" spans="1:14" ht="39.75" customHeight="1">
      <c r="A442" s="104">
        <v>438</v>
      </c>
      <c r="B442" s="106" t="s">
        <v>750</v>
      </c>
      <c r="C442" s="104" t="s">
        <v>751</v>
      </c>
      <c r="D442" s="104" t="s">
        <v>752</v>
      </c>
      <c r="E442" s="116">
        <v>590265</v>
      </c>
      <c r="F442" s="116">
        <v>590265</v>
      </c>
      <c r="G442" s="116"/>
      <c r="H442" s="116">
        <f t="shared" si="16"/>
        <v>590265</v>
      </c>
      <c r="I442" s="116">
        <v>590265</v>
      </c>
      <c r="J442" s="116"/>
      <c r="K442" s="116"/>
      <c r="L442" s="116"/>
      <c r="M442" s="116">
        <f t="shared" si="15"/>
        <v>0</v>
      </c>
      <c r="N442" s="104"/>
    </row>
    <row r="443" spans="1:14" ht="39.75" customHeight="1">
      <c r="A443" s="104">
        <v>439</v>
      </c>
      <c r="B443" s="106" t="s">
        <v>753</v>
      </c>
      <c r="C443" s="104"/>
      <c r="D443" s="104" t="s">
        <v>754</v>
      </c>
      <c r="E443" s="116">
        <v>547006</v>
      </c>
      <c r="F443" s="116">
        <v>547006</v>
      </c>
      <c r="G443" s="116"/>
      <c r="H443" s="116">
        <f t="shared" si="16"/>
        <v>547006</v>
      </c>
      <c r="I443" s="116">
        <v>547006</v>
      </c>
      <c r="J443" s="116"/>
      <c r="K443" s="116"/>
      <c r="L443" s="116"/>
      <c r="M443" s="116">
        <f t="shared" si="15"/>
        <v>0</v>
      </c>
      <c r="N443" s="104"/>
    </row>
    <row r="444" spans="1:14" ht="39.75" customHeight="1">
      <c r="A444" s="414">
        <v>440</v>
      </c>
      <c r="B444" s="414" t="s">
        <v>755</v>
      </c>
      <c r="C444" s="417"/>
      <c r="D444" s="104" t="s">
        <v>756</v>
      </c>
      <c r="E444" s="116">
        <v>671282</v>
      </c>
      <c r="F444" s="116">
        <v>671282</v>
      </c>
      <c r="G444" s="116"/>
      <c r="H444" s="116">
        <f t="shared" si="16"/>
        <v>671282</v>
      </c>
      <c r="I444" s="116">
        <v>671282</v>
      </c>
      <c r="J444" s="116"/>
      <c r="K444" s="116"/>
      <c r="L444" s="116"/>
      <c r="M444" s="116">
        <f t="shared" si="15"/>
        <v>0</v>
      </c>
      <c r="N444" s="104"/>
    </row>
    <row r="445" spans="1:14" ht="39.75" customHeight="1">
      <c r="A445" s="414"/>
      <c r="B445" s="414"/>
      <c r="C445" s="417"/>
      <c r="D445" s="104" t="s">
        <v>757</v>
      </c>
      <c r="E445" s="116">
        <v>739343</v>
      </c>
      <c r="F445" s="116">
        <v>739343</v>
      </c>
      <c r="G445" s="116"/>
      <c r="H445" s="116">
        <f t="shared" si="16"/>
        <v>739343</v>
      </c>
      <c r="I445" s="116">
        <v>739343</v>
      </c>
      <c r="J445" s="116"/>
      <c r="K445" s="116"/>
      <c r="L445" s="116"/>
      <c r="M445" s="116">
        <f t="shared" si="15"/>
        <v>0</v>
      </c>
      <c r="N445" s="104"/>
    </row>
    <row r="446" spans="1:14" ht="39.75" customHeight="1">
      <c r="A446" s="104">
        <v>441</v>
      </c>
      <c r="B446" s="106" t="s">
        <v>758</v>
      </c>
      <c r="C446" s="104"/>
      <c r="D446" s="104" t="s">
        <v>759</v>
      </c>
      <c r="E446" s="116">
        <v>585522</v>
      </c>
      <c r="F446" s="116">
        <v>585522</v>
      </c>
      <c r="G446" s="116"/>
      <c r="H446" s="116">
        <f t="shared" si="16"/>
        <v>585522</v>
      </c>
      <c r="I446" s="117">
        <v>585522</v>
      </c>
      <c r="J446" s="116"/>
      <c r="K446" s="116"/>
      <c r="L446" s="116"/>
      <c r="M446" s="116">
        <f t="shared" si="15"/>
        <v>0</v>
      </c>
      <c r="N446" s="104"/>
    </row>
    <row r="447" spans="1:14" ht="39.75" customHeight="1">
      <c r="A447" s="104">
        <v>442</v>
      </c>
      <c r="B447" s="106" t="s">
        <v>760</v>
      </c>
      <c r="C447" s="104"/>
      <c r="D447" s="104" t="s">
        <v>761</v>
      </c>
      <c r="E447" s="116">
        <v>585724</v>
      </c>
      <c r="F447" s="116">
        <v>585724</v>
      </c>
      <c r="G447" s="116"/>
      <c r="H447" s="116">
        <f t="shared" si="16"/>
        <v>585724</v>
      </c>
      <c r="I447" s="117">
        <v>585724</v>
      </c>
      <c r="J447" s="116"/>
      <c r="K447" s="116"/>
      <c r="L447" s="116"/>
      <c r="M447" s="116">
        <f t="shared" si="15"/>
        <v>0</v>
      </c>
      <c r="N447" s="104"/>
    </row>
    <row r="448" spans="1:14" ht="39.75" customHeight="1">
      <c r="A448" s="104">
        <v>443</v>
      </c>
      <c r="B448" s="106" t="s">
        <v>762</v>
      </c>
      <c r="C448" s="104"/>
      <c r="D448" s="104" t="s">
        <v>763</v>
      </c>
      <c r="E448" s="116">
        <v>650580</v>
      </c>
      <c r="F448" s="116">
        <v>650580</v>
      </c>
      <c r="G448" s="116"/>
      <c r="H448" s="116">
        <f t="shared" si="16"/>
        <v>650580</v>
      </c>
      <c r="I448" s="117">
        <v>650580</v>
      </c>
      <c r="J448" s="116"/>
      <c r="K448" s="116"/>
      <c r="L448" s="116"/>
      <c r="M448" s="116">
        <f t="shared" si="15"/>
        <v>0</v>
      </c>
      <c r="N448" s="104"/>
    </row>
    <row r="449" spans="1:14" s="109" customFormat="1" ht="39.75" customHeight="1">
      <c r="A449" s="108">
        <v>444</v>
      </c>
      <c r="B449" s="107" t="s">
        <v>764</v>
      </c>
      <c r="C449" s="108" t="s">
        <v>765</v>
      </c>
      <c r="D449" s="108" t="s">
        <v>766</v>
      </c>
      <c r="E449" s="117">
        <v>584712</v>
      </c>
      <c r="F449" s="117">
        <v>584712</v>
      </c>
      <c r="G449" s="117"/>
      <c r="H449" s="116">
        <f t="shared" si="16"/>
        <v>584712</v>
      </c>
      <c r="I449" s="117">
        <v>584712</v>
      </c>
      <c r="J449" s="117"/>
      <c r="K449" s="117"/>
      <c r="L449" s="117"/>
      <c r="M449" s="117">
        <f t="shared" si="15"/>
        <v>0</v>
      </c>
      <c r="N449" s="108"/>
    </row>
    <row r="450" spans="1:14" ht="39.75" customHeight="1">
      <c r="A450" s="104">
        <v>445</v>
      </c>
      <c r="B450" s="106" t="s">
        <v>767</v>
      </c>
      <c r="C450" s="104"/>
      <c r="D450" s="104" t="s">
        <v>768</v>
      </c>
      <c r="E450" s="116">
        <v>604852</v>
      </c>
      <c r="F450" s="116">
        <v>604852</v>
      </c>
      <c r="G450" s="116"/>
      <c r="H450" s="116">
        <f t="shared" si="16"/>
        <v>604852</v>
      </c>
      <c r="I450" s="117">
        <v>604852</v>
      </c>
      <c r="J450" s="116"/>
      <c r="K450" s="116"/>
      <c r="L450" s="116"/>
      <c r="M450" s="116">
        <f t="shared" si="15"/>
        <v>0</v>
      </c>
      <c r="N450" s="104"/>
    </row>
    <row r="451" spans="1:14" ht="55.5" customHeight="1">
      <c r="A451" s="104">
        <v>446</v>
      </c>
      <c r="B451" s="106" t="s">
        <v>769</v>
      </c>
      <c r="C451" s="104"/>
      <c r="D451" s="104" t="s">
        <v>770</v>
      </c>
      <c r="E451" s="116">
        <v>698544</v>
      </c>
      <c r="F451" s="116">
        <v>698544</v>
      </c>
      <c r="G451" s="116"/>
      <c r="H451" s="116">
        <f t="shared" si="16"/>
        <v>698544</v>
      </c>
      <c r="I451" s="117">
        <v>698544</v>
      </c>
      <c r="J451" s="116"/>
      <c r="K451" s="116"/>
      <c r="L451" s="116"/>
      <c r="M451" s="116">
        <f t="shared" si="15"/>
        <v>0</v>
      </c>
      <c r="N451" s="104"/>
    </row>
    <row r="452" spans="1:14" ht="52.5" customHeight="1">
      <c r="A452" s="104">
        <v>447</v>
      </c>
      <c r="B452" s="106" t="s">
        <v>771</v>
      </c>
      <c r="C452" s="104"/>
      <c r="D452" s="104" t="s">
        <v>1269</v>
      </c>
      <c r="E452" s="116">
        <v>585522</v>
      </c>
      <c r="F452" s="116">
        <v>585522</v>
      </c>
      <c r="G452" s="116"/>
      <c r="H452" s="116">
        <f t="shared" si="16"/>
        <v>585522</v>
      </c>
      <c r="I452" s="117">
        <v>585522</v>
      </c>
      <c r="J452" s="116"/>
      <c r="K452" s="116"/>
      <c r="L452" s="116"/>
      <c r="M452" s="116">
        <f t="shared" si="15"/>
        <v>0</v>
      </c>
      <c r="N452" s="104"/>
    </row>
    <row r="453" spans="1:14" ht="39.75" customHeight="1">
      <c r="A453" s="104">
        <v>448</v>
      </c>
      <c r="B453" s="106" t="s">
        <v>772</v>
      </c>
      <c r="C453" s="104"/>
      <c r="D453" s="104" t="s">
        <v>773</v>
      </c>
      <c r="E453" s="116">
        <v>585522</v>
      </c>
      <c r="F453" s="116">
        <v>585522</v>
      </c>
      <c r="G453" s="116"/>
      <c r="H453" s="116">
        <f t="shared" si="16"/>
        <v>585522</v>
      </c>
      <c r="I453" s="117">
        <v>585522</v>
      </c>
      <c r="J453" s="116"/>
      <c r="K453" s="116"/>
      <c r="L453" s="116"/>
      <c r="M453" s="116">
        <f aca="true" t="shared" si="17" ref="M453:M484">E453-H453</f>
        <v>0</v>
      </c>
      <c r="N453" s="104"/>
    </row>
    <row r="454" spans="1:14" s="109" customFormat="1" ht="39.75" customHeight="1">
      <c r="A454" s="108">
        <v>449</v>
      </c>
      <c r="B454" s="107" t="s">
        <v>774</v>
      </c>
      <c r="C454" s="108"/>
      <c r="D454" s="108" t="s">
        <v>775</v>
      </c>
      <c r="E454" s="117">
        <v>1854510.11</v>
      </c>
      <c r="F454" s="117">
        <v>1376721</v>
      </c>
      <c r="G454" s="117">
        <v>477789.11</v>
      </c>
      <c r="H454" s="116">
        <f aca="true" t="shared" si="18" ref="H454:H517">I454+J454</f>
        <v>1854510.1099999999</v>
      </c>
      <c r="I454" s="117">
        <v>1376721</v>
      </c>
      <c r="J454" s="117">
        <v>477789.11</v>
      </c>
      <c r="K454" s="117"/>
      <c r="L454" s="117"/>
      <c r="M454" s="117">
        <f t="shared" si="17"/>
        <v>0</v>
      </c>
      <c r="N454" s="108"/>
    </row>
    <row r="455" spans="1:14" s="123" customFormat="1" ht="39.75" customHeight="1">
      <c r="A455" s="121">
        <v>450</v>
      </c>
      <c r="B455" s="301" t="s">
        <v>776</v>
      </c>
      <c r="C455" s="121" t="s">
        <v>777</v>
      </c>
      <c r="D455" s="121" t="s">
        <v>778</v>
      </c>
      <c r="E455" s="122">
        <v>1876853.62</v>
      </c>
      <c r="F455" s="122">
        <v>1393308</v>
      </c>
      <c r="G455" s="122">
        <v>483545.62</v>
      </c>
      <c r="H455" s="122">
        <f t="shared" si="18"/>
        <v>1876853.62</v>
      </c>
      <c r="I455" s="122">
        <v>1393308</v>
      </c>
      <c r="J455" s="122">
        <v>483545.62</v>
      </c>
      <c r="K455" s="122"/>
      <c r="L455" s="122"/>
      <c r="M455" s="122">
        <f t="shared" si="17"/>
        <v>0</v>
      </c>
      <c r="N455" s="121"/>
    </row>
    <row r="456" spans="1:14" ht="39.75" customHeight="1">
      <c r="A456" s="104">
        <v>451</v>
      </c>
      <c r="B456" s="106" t="s">
        <v>779</v>
      </c>
      <c r="C456" s="104"/>
      <c r="D456" s="104" t="s">
        <v>780</v>
      </c>
      <c r="E456" s="116">
        <v>734685</v>
      </c>
      <c r="F456" s="116">
        <v>734685</v>
      </c>
      <c r="G456" s="116"/>
      <c r="H456" s="116">
        <f t="shared" si="18"/>
        <v>734685</v>
      </c>
      <c r="I456" s="116">
        <v>734685</v>
      </c>
      <c r="J456" s="116"/>
      <c r="K456" s="116"/>
      <c r="L456" s="116"/>
      <c r="M456" s="116">
        <f t="shared" si="17"/>
        <v>0</v>
      </c>
      <c r="N456" s="104"/>
    </row>
    <row r="457" spans="1:14" ht="39.75" customHeight="1">
      <c r="A457" s="104">
        <v>452</v>
      </c>
      <c r="B457" s="106" t="s">
        <v>781</v>
      </c>
      <c r="C457" s="104"/>
      <c r="D457" s="104" t="s">
        <v>904</v>
      </c>
      <c r="E457" s="116">
        <v>501120</v>
      </c>
      <c r="F457" s="116">
        <v>501120</v>
      </c>
      <c r="G457" s="116"/>
      <c r="H457" s="116">
        <f t="shared" si="18"/>
        <v>501120</v>
      </c>
      <c r="I457" s="116">
        <v>501120</v>
      </c>
      <c r="J457" s="116"/>
      <c r="K457" s="116"/>
      <c r="L457" s="116"/>
      <c r="M457" s="116">
        <f t="shared" si="17"/>
        <v>0</v>
      </c>
      <c r="N457" s="104"/>
    </row>
    <row r="458" spans="1:14" ht="39.75" customHeight="1">
      <c r="A458" s="104">
        <v>453</v>
      </c>
      <c r="B458" s="106" t="s">
        <v>782</v>
      </c>
      <c r="C458" s="104"/>
      <c r="D458" s="141" t="s">
        <v>1270</v>
      </c>
      <c r="E458" s="116">
        <v>830599</v>
      </c>
      <c r="F458" s="116">
        <v>830599</v>
      </c>
      <c r="G458" s="116"/>
      <c r="H458" s="116">
        <f t="shared" si="18"/>
        <v>830599</v>
      </c>
      <c r="I458" s="116">
        <v>830599</v>
      </c>
      <c r="J458" s="116"/>
      <c r="K458" s="116"/>
      <c r="L458" s="116"/>
      <c r="M458" s="116">
        <f t="shared" si="17"/>
        <v>0</v>
      </c>
      <c r="N458" s="104"/>
    </row>
    <row r="459" spans="1:14" ht="39.75" customHeight="1">
      <c r="A459" s="104">
        <v>454</v>
      </c>
      <c r="B459" s="106" t="s">
        <v>783</v>
      </c>
      <c r="C459" s="104"/>
      <c r="D459" s="141" t="s">
        <v>1271</v>
      </c>
      <c r="E459" s="116">
        <v>839562</v>
      </c>
      <c r="F459" s="116">
        <v>839562</v>
      </c>
      <c r="G459" s="116"/>
      <c r="H459" s="116">
        <f t="shared" si="18"/>
        <v>839562</v>
      </c>
      <c r="I459" s="116">
        <v>839562</v>
      </c>
      <c r="J459" s="116"/>
      <c r="K459" s="116"/>
      <c r="L459" s="116"/>
      <c r="M459" s="116">
        <f t="shared" si="17"/>
        <v>0</v>
      </c>
      <c r="N459" s="104"/>
    </row>
    <row r="460" spans="1:14" ht="39.75" customHeight="1">
      <c r="A460" s="104">
        <v>455</v>
      </c>
      <c r="B460" s="106" t="s">
        <v>784</v>
      </c>
      <c r="C460" s="104"/>
      <c r="D460" s="104" t="s">
        <v>785</v>
      </c>
      <c r="E460" s="116">
        <v>493290</v>
      </c>
      <c r="F460" s="116">
        <v>493290</v>
      </c>
      <c r="G460" s="116"/>
      <c r="H460" s="116">
        <f t="shared" si="18"/>
        <v>493290</v>
      </c>
      <c r="I460" s="116">
        <v>493290</v>
      </c>
      <c r="J460" s="116"/>
      <c r="K460" s="116"/>
      <c r="L460" s="116"/>
      <c r="M460" s="116">
        <f t="shared" si="17"/>
        <v>0</v>
      </c>
      <c r="N460" s="104"/>
    </row>
    <row r="461" spans="1:14" ht="39.75" customHeight="1">
      <c r="A461" s="104">
        <v>456</v>
      </c>
      <c r="B461" s="106" t="s">
        <v>786</v>
      </c>
      <c r="C461" s="104"/>
      <c r="D461" s="104" t="s">
        <v>787</v>
      </c>
      <c r="E461" s="116">
        <v>726310</v>
      </c>
      <c r="F461" s="116">
        <v>726310</v>
      </c>
      <c r="G461" s="116"/>
      <c r="H461" s="116">
        <f t="shared" si="18"/>
        <v>726310</v>
      </c>
      <c r="I461" s="116">
        <v>726310</v>
      </c>
      <c r="J461" s="116"/>
      <c r="K461" s="116"/>
      <c r="L461" s="116"/>
      <c r="M461" s="116">
        <f t="shared" si="17"/>
        <v>0</v>
      </c>
      <c r="N461" s="104"/>
    </row>
    <row r="462" spans="1:14" ht="39.75" customHeight="1">
      <c r="A462" s="104">
        <v>457</v>
      </c>
      <c r="B462" s="106" t="s">
        <v>788</v>
      </c>
      <c r="C462" s="104"/>
      <c r="D462" s="104" t="s">
        <v>789</v>
      </c>
      <c r="E462" s="116">
        <v>572103</v>
      </c>
      <c r="F462" s="116">
        <v>572103</v>
      </c>
      <c r="G462" s="116"/>
      <c r="H462" s="116">
        <f t="shared" si="18"/>
        <v>572103</v>
      </c>
      <c r="I462" s="116">
        <v>572103</v>
      </c>
      <c r="J462" s="116"/>
      <c r="K462" s="116"/>
      <c r="L462" s="116"/>
      <c r="M462" s="116">
        <f t="shared" si="17"/>
        <v>0</v>
      </c>
      <c r="N462" s="104"/>
    </row>
    <row r="463" spans="1:14" ht="39.75" customHeight="1">
      <c r="A463" s="104">
        <v>458</v>
      </c>
      <c r="B463" s="106" t="s">
        <v>790</v>
      </c>
      <c r="C463" s="104"/>
      <c r="D463" s="104" t="s">
        <v>791</v>
      </c>
      <c r="E463" s="116">
        <v>590000</v>
      </c>
      <c r="F463" s="116">
        <v>590000</v>
      </c>
      <c r="G463" s="116"/>
      <c r="H463" s="116">
        <f t="shared" si="18"/>
        <v>590000</v>
      </c>
      <c r="I463" s="116">
        <v>590000</v>
      </c>
      <c r="J463" s="116"/>
      <c r="K463" s="116"/>
      <c r="L463" s="116"/>
      <c r="M463" s="116">
        <f t="shared" si="17"/>
        <v>0</v>
      </c>
      <c r="N463" s="104"/>
    </row>
    <row r="464" spans="1:14" ht="39.75" customHeight="1">
      <c r="A464" s="104">
        <v>459</v>
      </c>
      <c r="B464" s="106" t="s">
        <v>792</v>
      </c>
      <c r="C464" s="104"/>
      <c r="D464" s="104" t="s">
        <v>793</v>
      </c>
      <c r="E464" s="116">
        <v>741312</v>
      </c>
      <c r="F464" s="116">
        <v>741312</v>
      </c>
      <c r="G464" s="116"/>
      <c r="H464" s="116">
        <f t="shared" si="18"/>
        <v>741312</v>
      </c>
      <c r="I464" s="116">
        <v>741312</v>
      </c>
      <c r="J464" s="116"/>
      <c r="K464" s="116"/>
      <c r="L464" s="116"/>
      <c r="M464" s="116">
        <f t="shared" si="17"/>
        <v>0</v>
      </c>
      <c r="N464" s="104"/>
    </row>
    <row r="465" spans="1:14" ht="39.75" customHeight="1">
      <c r="A465" s="104">
        <v>460</v>
      </c>
      <c r="B465" s="106" t="s">
        <v>794</v>
      </c>
      <c r="C465" s="104"/>
      <c r="D465" s="104" t="s">
        <v>795</v>
      </c>
      <c r="E465" s="116">
        <v>830280</v>
      </c>
      <c r="F465" s="116">
        <v>830280</v>
      </c>
      <c r="G465" s="116"/>
      <c r="H465" s="116">
        <f t="shared" si="18"/>
        <v>830280</v>
      </c>
      <c r="I465" s="116">
        <v>830280</v>
      </c>
      <c r="J465" s="116"/>
      <c r="K465" s="116"/>
      <c r="L465" s="116"/>
      <c r="M465" s="116">
        <f t="shared" si="17"/>
        <v>0</v>
      </c>
      <c r="N465" s="104"/>
    </row>
    <row r="466" spans="1:14" s="109" customFormat="1" ht="39.75" customHeight="1">
      <c r="A466" s="108">
        <v>461</v>
      </c>
      <c r="B466" s="107" t="s">
        <v>796</v>
      </c>
      <c r="C466" s="108"/>
      <c r="D466" s="108" t="s">
        <v>797</v>
      </c>
      <c r="E466" s="117">
        <v>738811</v>
      </c>
      <c r="F466" s="117">
        <v>737484</v>
      </c>
      <c r="G466" s="117">
        <v>1327</v>
      </c>
      <c r="H466" s="116">
        <f t="shared" si="18"/>
        <v>738811</v>
      </c>
      <c r="I466" s="117">
        <v>737484</v>
      </c>
      <c r="J466" s="117">
        <v>1327</v>
      </c>
      <c r="K466" s="117"/>
      <c r="L466" s="117"/>
      <c r="M466" s="117">
        <f t="shared" si="17"/>
        <v>0</v>
      </c>
      <c r="N466" s="108"/>
    </row>
    <row r="467" spans="1:14" ht="39.75" customHeight="1">
      <c r="A467" s="104">
        <v>462</v>
      </c>
      <c r="B467" s="106" t="s">
        <v>798</v>
      </c>
      <c r="C467" s="104"/>
      <c r="D467" s="104" t="s">
        <v>799</v>
      </c>
      <c r="E467" s="116">
        <v>567563</v>
      </c>
      <c r="F467" s="116">
        <v>567563</v>
      </c>
      <c r="G467" s="116"/>
      <c r="H467" s="116">
        <f t="shared" si="18"/>
        <v>567563</v>
      </c>
      <c r="I467" s="116">
        <v>567563</v>
      </c>
      <c r="J467" s="116"/>
      <c r="K467" s="116"/>
      <c r="L467" s="116"/>
      <c r="M467" s="116">
        <f t="shared" si="17"/>
        <v>0</v>
      </c>
      <c r="N467" s="104"/>
    </row>
    <row r="468" spans="1:14" ht="39.75" customHeight="1">
      <c r="A468" s="104">
        <v>463</v>
      </c>
      <c r="B468" s="106" t="s">
        <v>800</v>
      </c>
      <c r="C468" s="104"/>
      <c r="D468" s="104" t="s">
        <v>1272</v>
      </c>
      <c r="E468" s="116">
        <v>507776</v>
      </c>
      <c r="F468" s="116">
        <v>507776</v>
      </c>
      <c r="G468" s="142" t="s">
        <v>11</v>
      </c>
      <c r="H468" s="116">
        <f t="shared" si="18"/>
        <v>507776</v>
      </c>
      <c r="I468" s="116">
        <v>507776</v>
      </c>
      <c r="J468" s="116">
        <v>0</v>
      </c>
      <c r="K468" s="116"/>
      <c r="L468" s="116"/>
      <c r="M468" s="116">
        <f t="shared" si="17"/>
        <v>0</v>
      </c>
      <c r="N468" s="104"/>
    </row>
    <row r="469" spans="1:14" s="236" customFormat="1" ht="39.75" customHeight="1">
      <c r="A469" s="370">
        <v>464</v>
      </c>
      <c r="B469" s="372" t="s">
        <v>801</v>
      </c>
      <c r="C469" s="370"/>
      <c r="D469" s="370" t="s">
        <v>1293</v>
      </c>
      <c r="E469" s="371">
        <v>500000</v>
      </c>
      <c r="F469" s="371">
        <v>500000</v>
      </c>
      <c r="G469" s="371" t="s">
        <v>11</v>
      </c>
      <c r="H469" s="371">
        <f t="shared" si="18"/>
        <v>0</v>
      </c>
      <c r="I469" s="371">
        <v>0</v>
      </c>
      <c r="J469" s="371">
        <v>0</v>
      </c>
      <c r="K469" s="371"/>
      <c r="L469" s="371"/>
      <c r="M469" s="371">
        <f t="shared" si="17"/>
        <v>500000</v>
      </c>
      <c r="N469" s="370" t="s">
        <v>1107</v>
      </c>
    </row>
    <row r="470" spans="1:14" s="274" customFormat="1" ht="39.75" customHeight="1">
      <c r="A470" s="272">
        <v>465</v>
      </c>
      <c r="B470" s="307" t="s">
        <v>802</v>
      </c>
      <c r="C470" s="272"/>
      <c r="D470" s="272" t="s">
        <v>803</v>
      </c>
      <c r="E470" s="273">
        <v>712950</v>
      </c>
      <c r="F470" s="273">
        <v>681950</v>
      </c>
      <c r="G470" s="273" t="s">
        <v>11</v>
      </c>
      <c r="H470" s="273">
        <f t="shared" si="18"/>
        <v>681950</v>
      </c>
      <c r="I470" s="273">
        <v>681950</v>
      </c>
      <c r="J470" s="273">
        <v>0</v>
      </c>
      <c r="K470" s="273"/>
      <c r="L470" s="273"/>
      <c r="M470" s="273">
        <f t="shared" si="17"/>
        <v>31000</v>
      </c>
      <c r="N470" s="272" t="s">
        <v>1126</v>
      </c>
    </row>
    <row r="471" spans="1:14" ht="39.75" customHeight="1">
      <c r="A471" s="104">
        <v>466</v>
      </c>
      <c r="B471" s="106" t="s">
        <v>804</v>
      </c>
      <c r="C471" s="104"/>
      <c r="D471" s="104" t="s">
        <v>805</v>
      </c>
      <c r="E471" s="116">
        <v>847550</v>
      </c>
      <c r="F471" s="116">
        <v>847550</v>
      </c>
      <c r="G471" s="155" t="s">
        <v>11</v>
      </c>
      <c r="H471" s="116">
        <f t="shared" si="18"/>
        <v>847550</v>
      </c>
      <c r="I471" s="116">
        <v>847550</v>
      </c>
      <c r="J471" s="116">
        <v>0</v>
      </c>
      <c r="K471" s="116"/>
      <c r="L471" s="116"/>
      <c r="M471" s="116">
        <f t="shared" si="17"/>
        <v>0</v>
      </c>
      <c r="N471" s="104"/>
    </row>
    <row r="472" spans="1:14" ht="39.75" customHeight="1">
      <c r="A472" s="104">
        <v>467</v>
      </c>
      <c r="B472" s="106" t="s">
        <v>806</v>
      </c>
      <c r="C472" s="104"/>
      <c r="D472" s="104" t="s">
        <v>807</v>
      </c>
      <c r="E472" s="116">
        <v>672550</v>
      </c>
      <c r="F472" s="116">
        <v>672550</v>
      </c>
      <c r="G472" s="117" t="s">
        <v>11</v>
      </c>
      <c r="H472" s="116">
        <f t="shared" si="18"/>
        <v>672550</v>
      </c>
      <c r="I472" s="116">
        <v>672550</v>
      </c>
      <c r="J472" s="116">
        <v>0</v>
      </c>
      <c r="K472" s="116"/>
      <c r="L472" s="116"/>
      <c r="M472" s="116">
        <f t="shared" si="17"/>
        <v>0</v>
      </c>
      <c r="N472" s="104"/>
    </row>
    <row r="473" spans="1:14" ht="39.75" customHeight="1">
      <c r="A473" s="104">
        <v>468</v>
      </c>
      <c r="B473" s="106" t="s">
        <v>808</v>
      </c>
      <c r="C473" s="104"/>
      <c r="D473" s="104" t="s">
        <v>809</v>
      </c>
      <c r="E473" s="116">
        <v>718848</v>
      </c>
      <c r="F473" s="116">
        <v>718848</v>
      </c>
      <c r="G473" s="116"/>
      <c r="H473" s="116">
        <f t="shared" si="18"/>
        <v>718848</v>
      </c>
      <c r="I473" s="116">
        <v>718848</v>
      </c>
      <c r="J473" s="116">
        <v>0</v>
      </c>
      <c r="K473" s="116"/>
      <c r="L473" s="116"/>
      <c r="M473" s="116">
        <f t="shared" si="17"/>
        <v>0</v>
      </c>
      <c r="N473" s="104"/>
    </row>
    <row r="474" spans="1:14" ht="39.75" customHeight="1">
      <c r="A474" s="104">
        <v>469</v>
      </c>
      <c r="B474" s="106" t="s">
        <v>810</v>
      </c>
      <c r="C474" s="104"/>
      <c r="D474" s="104" t="s">
        <v>811</v>
      </c>
      <c r="E474" s="116">
        <v>440622</v>
      </c>
      <c r="F474" s="116">
        <v>440622</v>
      </c>
      <c r="G474" s="116"/>
      <c r="H474" s="116">
        <f t="shared" si="18"/>
        <v>440622</v>
      </c>
      <c r="I474" s="116">
        <v>440622</v>
      </c>
      <c r="J474" s="116">
        <v>0</v>
      </c>
      <c r="K474" s="116"/>
      <c r="L474" s="116"/>
      <c r="M474" s="116">
        <f t="shared" si="17"/>
        <v>0</v>
      </c>
      <c r="N474" s="104"/>
    </row>
    <row r="475" spans="1:14" ht="39.75" customHeight="1">
      <c r="A475" s="104">
        <v>470</v>
      </c>
      <c r="B475" s="106" t="s">
        <v>812</v>
      </c>
      <c r="C475" s="104"/>
      <c r="D475" s="141" t="s">
        <v>1509</v>
      </c>
      <c r="E475" s="116">
        <v>687960</v>
      </c>
      <c r="F475" s="116">
        <v>687960</v>
      </c>
      <c r="G475" s="116"/>
      <c r="H475" s="116">
        <f t="shared" si="18"/>
        <v>687960</v>
      </c>
      <c r="I475" s="116">
        <v>687960</v>
      </c>
      <c r="J475" s="116">
        <v>0</v>
      </c>
      <c r="K475" s="116"/>
      <c r="L475" s="116"/>
      <c r="M475" s="116">
        <f t="shared" si="17"/>
        <v>0</v>
      </c>
      <c r="N475" s="104"/>
    </row>
    <row r="476" spans="1:14" ht="39.75" customHeight="1">
      <c r="A476" s="104">
        <v>471</v>
      </c>
      <c r="B476" s="106" t="s">
        <v>813</v>
      </c>
      <c r="C476" s="104"/>
      <c r="D476" s="104" t="s">
        <v>814</v>
      </c>
      <c r="E476" s="116">
        <v>488734</v>
      </c>
      <c r="F476" s="116">
        <v>488734</v>
      </c>
      <c r="G476" s="116"/>
      <c r="H476" s="116">
        <f t="shared" si="18"/>
        <v>488734</v>
      </c>
      <c r="I476" s="116">
        <v>488734</v>
      </c>
      <c r="J476" s="116">
        <v>0</v>
      </c>
      <c r="K476" s="116"/>
      <c r="L476" s="116"/>
      <c r="M476" s="116">
        <f t="shared" si="17"/>
        <v>0</v>
      </c>
      <c r="N476" s="104"/>
    </row>
    <row r="477" spans="1:14" ht="39.75" customHeight="1">
      <c r="A477" s="104">
        <v>472</v>
      </c>
      <c r="B477" s="106" t="s">
        <v>815</v>
      </c>
      <c r="C477" s="104" t="s">
        <v>11</v>
      </c>
      <c r="D477" s="104" t="s">
        <v>816</v>
      </c>
      <c r="E477" s="116">
        <v>572103</v>
      </c>
      <c r="F477" s="116">
        <v>572103</v>
      </c>
      <c r="G477" s="116"/>
      <c r="H477" s="116">
        <f t="shared" si="18"/>
        <v>572103</v>
      </c>
      <c r="I477" s="116">
        <v>572103</v>
      </c>
      <c r="J477" s="116">
        <v>0</v>
      </c>
      <c r="K477" s="116"/>
      <c r="L477" s="116"/>
      <c r="M477" s="116">
        <f t="shared" si="17"/>
        <v>0</v>
      </c>
      <c r="N477" s="104"/>
    </row>
    <row r="478" spans="1:14" ht="39.75" customHeight="1">
      <c r="A478" s="104">
        <v>473</v>
      </c>
      <c r="B478" s="106" t="s">
        <v>905</v>
      </c>
      <c r="C478" s="104"/>
      <c r="D478" s="104" t="s">
        <v>906</v>
      </c>
      <c r="E478" s="116">
        <v>763776</v>
      </c>
      <c r="F478" s="116">
        <v>763776</v>
      </c>
      <c r="G478" s="116">
        <v>0</v>
      </c>
      <c r="H478" s="116">
        <f t="shared" si="18"/>
        <v>763776</v>
      </c>
      <c r="I478" s="116">
        <v>763776</v>
      </c>
      <c r="J478" s="116">
        <v>0</v>
      </c>
      <c r="K478" s="116"/>
      <c r="L478" s="116"/>
      <c r="M478" s="116">
        <f t="shared" si="17"/>
        <v>0</v>
      </c>
      <c r="N478" s="104"/>
    </row>
    <row r="479" spans="1:14" ht="39.75" customHeight="1">
      <c r="A479" s="104">
        <v>474</v>
      </c>
      <c r="B479" s="53" t="s">
        <v>1437</v>
      </c>
      <c r="C479" s="104"/>
      <c r="D479" s="104" t="s">
        <v>907</v>
      </c>
      <c r="E479" s="116">
        <v>587277</v>
      </c>
      <c r="F479" s="116">
        <v>585322</v>
      </c>
      <c r="G479" s="116">
        <v>1955</v>
      </c>
      <c r="H479" s="116">
        <f t="shared" si="18"/>
        <v>587277</v>
      </c>
      <c r="I479" s="116">
        <v>585322</v>
      </c>
      <c r="J479" s="116">
        <v>1955</v>
      </c>
      <c r="K479" s="116"/>
      <c r="L479" s="116"/>
      <c r="M479" s="116">
        <f t="shared" si="17"/>
        <v>0</v>
      </c>
      <c r="N479" s="104"/>
    </row>
    <row r="480" spans="1:14" ht="39.75" customHeight="1">
      <c r="A480" s="113">
        <v>475</v>
      </c>
      <c r="B480" s="302" t="s">
        <v>908</v>
      </c>
      <c r="C480" s="113"/>
      <c r="D480" s="113" t="s">
        <v>909</v>
      </c>
      <c r="E480" s="120">
        <v>499842</v>
      </c>
      <c r="F480" s="120">
        <v>499842</v>
      </c>
      <c r="G480" s="120"/>
      <c r="H480" s="116">
        <f t="shared" si="18"/>
        <v>499842</v>
      </c>
      <c r="I480" s="120">
        <v>499842</v>
      </c>
      <c r="J480" s="120">
        <v>0</v>
      </c>
      <c r="K480" s="120"/>
      <c r="L480" s="120"/>
      <c r="M480" s="116">
        <f t="shared" si="17"/>
        <v>0</v>
      </c>
      <c r="N480" s="104"/>
    </row>
    <row r="481" spans="1:14" ht="39.75" customHeight="1">
      <c r="A481" s="104">
        <v>476</v>
      </c>
      <c r="B481" s="106" t="s">
        <v>912</v>
      </c>
      <c r="C481" s="104"/>
      <c r="D481" s="104" t="s">
        <v>913</v>
      </c>
      <c r="E481" s="116">
        <v>501120</v>
      </c>
      <c r="F481" s="116">
        <v>501120</v>
      </c>
      <c r="G481" s="116">
        <v>0</v>
      </c>
      <c r="H481" s="116">
        <f t="shared" si="18"/>
        <v>501120</v>
      </c>
      <c r="I481" s="116">
        <v>501120</v>
      </c>
      <c r="J481" s="116">
        <v>0</v>
      </c>
      <c r="K481" s="116"/>
      <c r="L481" s="116"/>
      <c r="M481" s="116">
        <f t="shared" si="17"/>
        <v>0</v>
      </c>
      <c r="N481" s="104"/>
    </row>
    <row r="482" spans="1:14" ht="39.75" customHeight="1">
      <c r="A482" s="104">
        <v>477</v>
      </c>
      <c r="B482" s="106" t="s">
        <v>914</v>
      </c>
      <c r="C482" s="104"/>
      <c r="D482" s="104" t="s">
        <v>915</v>
      </c>
      <c r="E482" s="116">
        <v>505000</v>
      </c>
      <c r="F482" s="116">
        <v>505000</v>
      </c>
      <c r="G482" s="116">
        <v>0</v>
      </c>
      <c r="H482" s="116">
        <f t="shared" si="18"/>
        <v>505000</v>
      </c>
      <c r="I482" s="116">
        <v>505000</v>
      </c>
      <c r="J482" s="116">
        <v>0</v>
      </c>
      <c r="K482" s="116"/>
      <c r="L482" s="116"/>
      <c r="M482" s="116">
        <f t="shared" si="17"/>
        <v>0</v>
      </c>
      <c r="N482" s="104"/>
    </row>
    <row r="483" spans="1:14" ht="39.75" customHeight="1">
      <c r="A483" s="104">
        <v>478</v>
      </c>
      <c r="B483" s="106" t="s">
        <v>916</v>
      </c>
      <c r="C483" s="104"/>
      <c r="D483" s="104" t="s">
        <v>917</v>
      </c>
      <c r="E483" s="116">
        <v>576644</v>
      </c>
      <c r="F483" s="116">
        <v>576644</v>
      </c>
      <c r="G483" s="116"/>
      <c r="H483" s="116">
        <f t="shared" si="18"/>
        <v>576644</v>
      </c>
      <c r="I483" s="116">
        <v>576644</v>
      </c>
      <c r="J483" s="116">
        <v>0</v>
      </c>
      <c r="K483" s="116"/>
      <c r="L483" s="116"/>
      <c r="M483" s="116">
        <f t="shared" si="17"/>
        <v>0</v>
      </c>
      <c r="N483" s="104"/>
    </row>
    <row r="484" spans="1:14" ht="39.75" customHeight="1">
      <c r="A484" s="104">
        <v>479</v>
      </c>
      <c r="B484" s="106" t="s">
        <v>918</v>
      </c>
      <c r="C484" s="104"/>
      <c r="D484" s="104" t="s">
        <v>919</v>
      </c>
      <c r="E484" s="116">
        <v>520000</v>
      </c>
      <c r="F484" s="116">
        <v>520000</v>
      </c>
      <c r="G484" s="116"/>
      <c r="H484" s="116">
        <f t="shared" si="18"/>
        <v>520000</v>
      </c>
      <c r="I484" s="116">
        <v>520000</v>
      </c>
      <c r="J484" s="116">
        <v>0</v>
      </c>
      <c r="K484" s="116"/>
      <c r="L484" s="116"/>
      <c r="M484" s="116">
        <f t="shared" si="17"/>
        <v>0</v>
      </c>
      <c r="N484" s="104"/>
    </row>
    <row r="485" spans="1:14" ht="39.75" customHeight="1">
      <c r="A485" s="104">
        <v>480</v>
      </c>
      <c r="B485" s="106" t="s">
        <v>920</v>
      </c>
      <c r="C485" s="104"/>
      <c r="D485" s="104" t="s">
        <v>921</v>
      </c>
      <c r="E485" s="116">
        <v>510000</v>
      </c>
      <c r="F485" s="116">
        <v>510000</v>
      </c>
      <c r="G485" s="116"/>
      <c r="H485" s="116">
        <f t="shared" si="18"/>
        <v>510000</v>
      </c>
      <c r="I485" s="116">
        <v>510000</v>
      </c>
      <c r="J485" s="116">
        <v>0</v>
      </c>
      <c r="K485" s="116"/>
      <c r="L485" s="116"/>
      <c r="M485" s="116">
        <f aca="true" t="shared" si="19" ref="M485:M510">E485-H485</f>
        <v>0</v>
      </c>
      <c r="N485" s="104"/>
    </row>
    <row r="486" spans="1:14" s="109" customFormat="1" ht="39.75" customHeight="1">
      <c r="A486" s="108">
        <v>481</v>
      </c>
      <c r="B486" s="107" t="s">
        <v>923</v>
      </c>
      <c r="C486" s="108"/>
      <c r="D486" s="108" t="s">
        <v>924</v>
      </c>
      <c r="E486" s="117">
        <v>888440</v>
      </c>
      <c r="F486" s="117">
        <v>888440</v>
      </c>
      <c r="G486" s="117"/>
      <c r="H486" s="116">
        <f t="shared" si="18"/>
        <v>888440</v>
      </c>
      <c r="I486" s="117">
        <v>888440</v>
      </c>
      <c r="J486" s="117">
        <v>0</v>
      </c>
      <c r="K486" s="117"/>
      <c r="L486" s="117"/>
      <c r="M486" s="117">
        <f t="shared" si="19"/>
        <v>0</v>
      </c>
      <c r="N486" s="108" t="s">
        <v>1353</v>
      </c>
    </row>
    <row r="487" spans="1:14" ht="39.75" customHeight="1">
      <c r="A487" s="104">
        <v>482</v>
      </c>
      <c r="B487" s="106" t="s">
        <v>925</v>
      </c>
      <c r="C487" s="104"/>
      <c r="D487" s="104" t="s">
        <v>926</v>
      </c>
      <c r="E487" s="116">
        <v>578136</v>
      </c>
      <c r="F487" s="116">
        <v>578136</v>
      </c>
      <c r="G487" s="116"/>
      <c r="H487" s="116">
        <f t="shared" si="18"/>
        <v>578136</v>
      </c>
      <c r="I487" s="116">
        <v>578136</v>
      </c>
      <c r="J487" s="116">
        <v>0</v>
      </c>
      <c r="K487" s="116"/>
      <c r="L487" s="116"/>
      <c r="M487" s="116">
        <f t="shared" si="19"/>
        <v>0</v>
      </c>
      <c r="N487" s="104"/>
    </row>
    <row r="488" spans="1:14" ht="39.75" customHeight="1">
      <c r="A488" s="104">
        <v>483</v>
      </c>
      <c r="B488" s="106" t="s">
        <v>933</v>
      </c>
      <c r="C488" s="104"/>
      <c r="D488" s="104" t="s">
        <v>934</v>
      </c>
      <c r="E488" s="116">
        <v>604110</v>
      </c>
      <c r="F488" s="116">
        <v>604110</v>
      </c>
      <c r="G488" s="116"/>
      <c r="H488" s="116">
        <f t="shared" si="18"/>
        <v>604110</v>
      </c>
      <c r="I488" s="116">
        <v>604110</v>
      </c>
      <c r="J488" s="116">
        <v>0</v>
      </c>
      <c r="K488" s="116"/>
      <c r="L488" s="116"/>
      <c r="M488" s="116">
        <f t="shared" si="19"/>
        <v>0</v>
      </c>
      <c r="N488" s="104"/>
    </row>
    <row r="489" spans="1:14" s="109" customFormat="1" ht="39.75" customHeight="1">
      <c r="A489" s="108">
        <v>484</v>
      </c>
      <c r="B489" s="107" t="s">
        <v>927</v>
      </c>
      <c r="C489" s="108"/>
      <c r="D489" s="108" t="s">
        <v>928</v>
      </c>
      <c r="E489" s="117">
        <v>917423</v>
      </c>
      <c r="F489" s="117">
        <v>917423</v>
      </c>
      <c r="G489" s="117"/>
      <c r="H489" s="116">
        <f t="shared" si="18"/>
        <v>917423</v>
      </c>
      <c r="I489" s="117">
        <v>917423</v>
      </c>
      <c r="J489" s="117">
        <v>0</v>
      </c>
      <c r="K489" s="117"/>
      <c r="L489" s="117"/>
      <c r="M489" s="117">
        <f t="shared" si="19"/>
        <v>0</v>
      </c>
      <c r="N489" s="108"/>
    </row>
    <row r="490" spans="1:14" s="109" customFormat="1" ht="39.75" customHeight="1">
      <c r="A490" s="108">
        <v>485</v>
      </c>
      <c r="B490" s="107" t="s">
        <v>929</v>
      </c>
      <c r="C490" s="108"/>
      <c r="D490" s="108" t="s">
        <v>930</v>
      </c>
      <c r="E490" s="117">
        <v>580404</v>
      </c>
      <c r="F490" s="117">
        <v>580404</v>
      </c>
      <c r="G490" s="117"/>
      <c r="H490" s="116">
        <f t="shared" si="18"/>
        <v>580404</v>
      </c>
      <c r="I490" s="117">
        <v>580404</v>
      </c>
      <c r="J490" s="117">
        <v>0</v>
      </c>
      <c r="K490" s="117"/>
      <c r="L490" s="117"/>
      <c r="M490" s="117">
        <f t="shared" si="19"/>
        <v>0</v>
      </c>
      <c r="N490" s="108"/>
    </row>
    <row r="491" spans="1:14" s="109" customFormat="1" ht="39.75" customHeight="1">
      <c r="A491" s="108">
        <v>486</v>
      </c>
      <c r="B491" s="107" t="s">
        <v>931</v>
      </c>
      <c r="C491" s="108"/>
      <c r="D491" s="108" t="s">
        <v>932</v>
      </c>
      <c r="E491" s="117">
        <v>996660</v>
      </c>
      <c r="F491" s="117">
        <v>996660</v>
      </c>
      <c r="G491" s="117"/>
      <c r="H491" s="116">
        <f t="shared" si="18"/>
        <v>996660</v>
      </c>
      <c r="I491" s="117">
        <v>996660</v>
      </c>
      <c r="J491" s="117">
        <v>0</v>
      </c>
      <c r="K491" s="117"/>
      <c r="L491" s="117"/>
      <c r="M491" s="117">
        <f t="shared" si="19"/>
        <v>0</v>
      </c>
      <c r="N491" s="108"/>
    </row>
    <row r="492" spans="1:14" s="109" customFormat="1" ht="39.75" customHeight="1">
      <c r="A492" s="108">
        <v>487</v>
      </c>
      <c r="B492" s="107" t="s">
        <v>935</v>
      </c>
      <c r="C492" s="108" t="s">
        <v>936</v>
      </c>
      <c r="D492" s="108" t="s">
        <v>937</v>
      </c>
      <c r="E492" s="117">
        <v>870525</v>
      </c>
      <c r="F492" s="117">
        <v>870525</v>
      </c>
      <c r="G492" s="117"/>
      <c r="H492" s="116">
        <f t="shared" si="18"/>
        <v>870525</v>
      </c>
      <c r="I492" s="117">
        <v>870525</v>
      </c>
      <c r="J492" s="117">
        <v>0</v>
      </c>
      <c r="K492" s="117"/>
      <c r="L492" s="117"/>
      <c r="M492" s="117">
        <f t="shared" si="19"/>
        <v>0</v>
      </c>
      <c r="N492" s="108"/>
    </row>
    <row r="493" spans="1:14" s="109" customFormat="1" ht="39.75" customHeight="1">
      <c r="A493" s="108">
        <v>488</v>
      </c>
      <c r="B493" s="107" t="s">
        <v>938</v>
      </c>
      <c r="C493" s="108"/>
      <c r="D493" s="108" t="s">
        <v>939</v>
      </c>
      <c r="E493" s="117">
        <v>927730</v>
      </c>
      <c r="F493" s="117">
        <v>927730</v>
      </c>
      <c r="G493" s="117"/>
      <c r="H493" s="116">
        <f t="shared" si="18"/>
        <v>927730</v>
      </c>
      <c r="I493" s="117">
        <v>927730</v>
      </c>
      <c r="J493" s="117">
        <v>0</v>
      </c>
      <c r="K493" s="117"/>
      <c r="L493" s="117"/>
      <c r="M493" s="117">
        <f t="shared" si="19"/>
        <v>0</v>
      </c>
      <c r="N493" s="108"/>
    </row>
    <row r="494" spans="1:14" s="109" customFormat="1" ht="39.75" customHeight="1">
      <c r="A494" s="108">
        <v>489</v>
      </c>
      <c r="B494" s="107" t="s">
        <v>940</v>
      </c>
      <c r="C494" s="108"/>
      <c r="D494" s="108" t="s">
        <v>941</v>
      </c>
      <c r="E494" s="117">
        <v>771610</v>
      </c>
      <c r="F494" s="117">
        <v>771610</v>
      </c>
      <c r="G494" s="117"/>
      <c r="H494" s="116">
        <f t="shared" si="18"/>
        <v>771610</v>
      </c>
      <c r="I494" s="117">
        <v>771610</v>
      </c>
      <c r="J494" s="117">
        <v>0</v>
      </c>
      <c r="K494" s="117"/>
      <c r="L494" s="117"/>
      <c r="M494" s="117">
        <f t="shared" si="19"/>
        <v>0</v>
      </c>
      <c r="N494" s="108"/>
    </row>
    <row r="495" spans="1:14" s="109" customFormat="1" ht="39.75" customHeight="1">
      <c r="A495" s="108">
        <v>490</v>
      </c>
      <c r="B495" s="107" t="s">
        <v>942</v>
      </c>
      <c r="C495" s="108"/>
      <c r="D495" s="108" t="s">
        <v>943</v>
      </c>
      <c r="E495" s="117">
        <v>635390</v>
      </c>
      <c r="F495" s="117">
        <v>635390</v>
      </c>
      <c r="G495" s="117"/>
      <c r="H495" s="116">
        <f t="shared" si="18"/>
        <v>635390</v>
      </c>
      <c r="I495" s="117">
        <v>635390</v>
      </c>
      <c r="J495" s="117">
        <v>0</v>
      </c>
      <c r="K495" s="117"/>
      <c r="L495" s="117"/>
      <c r="M495" s="117">
        <f t="shared" si="19"/>
        <v>0</v>
      </c>
      <c r="N495" s="108"/>
    </row>
    <row r="496" spans="1:14" s="109" customFormat="1" ht="39.75" customHeight="1">
      <c r="A496" s="108">
        <v>491</v>
      </c>
      <c r="B496" s="107" t="s">
        <v>944</v>
      </c>
      <c r="C496" s="108"/>
      <c r="D496" s="108" t="s">
        <v>945</v>
      </c>
      <c r="E496" s="117">
        <v>773000</v>
      </c>
      <c r="F496" s="117">
        <v>773000</v>
      </c>
      <c r="G496" s="117"/>
      <c r="H496" s="116">
        <f t="shared" si="18"/>
        <v>773000</v>
      </c>
      <c r="I496" s="117">
        <v>773000</v>
      </c>
      <c r="J496" s="117">
        <v>0</v>
      </c>
      <c r="K496" s="117"/>
      <c r="L496" s="117"/>
      <c r="M496" s="117">
        <f t="shared" si="19"/>
        <v>0</v>
      </c>
      <c r="N496" s="108"/>
    </row>
    <row r="497" spans="1:14" s="109" customFormat="1" ht="39.75" customHeight="1">
      <c r="A497" s="108">
        <v>492</v>
      </c>
      <c r="B497" s="107" t="s">
        <v>1055</v>
      </c>
      <c r="C497" s="108"/>
      <c r="D497" s="108" t="s">
        <v>1056</v>
      </c>
      <c r="E497" s="117">
        <v>650580</v>
      </c>
      <c r="F497" s="117">
        <v>650580</v>
      </c>
      <c r="G497" s="117"/>
      <c r="H497" s="117">
        <f t="shared" si="18"/>
        <v>650580</v>
      </c>
      <c r="I497" s="117">
        <v>650580</v>
      </c>
      <c r="J497" s="117">
        <v>0</v>
      </c>
      <c r="K497" s="117"/>
      <c r="L497" s="117"/>
      <c r="M497" s="117">
        <f t="shared" si="19"/>
        <v>0</v>
      </c>
      <c r="N497" s="108" t="s">
        <v>1436</v>
      </c>
    </row>
    <row r="498" spans="1:14" s="109" customFormat="1" ht="39.75" customHeight="1">
      <c r="A498" s="108">
        <v>493</v>
      </c>
      <c r="B498" s="107" t="s">
        <v>946</v>
      </c>
      <c r="C498" s="108"/>
      <c r="D498" s="108" t="s">
        <v>947</v>
      </c>
      <c r="E498" s="117">
        <v>493290</v>
      </c>
      <c r="F498" s="117">
        <v>493290</v>
      </c>
      <c r="G498" s="117"/>
      <c r="H498" s="117">
        <f t="shared" si="18"/>
        <v>493290</v>
      </c>
      <c r="I498" s="117">
        <v>493290</v>
      </c>
      <c r="J498" s="117">
        <v>0</v>
      </c>
      <c r="K498" s="117"/>
      <c r="L498" s="117"/>
      <c r="M498" s="117">
        <f t="shared" si="19"/>
        <v>0</v>
      </c>
      <c r="N498" s="108"/>
    </row>
    <row r="499" spans="1:14" s="236" customFormat="1" ht="39.75" customHeight="1">
      <c r="A499" s="402">
        <v>494</v>
      </c>
      <c r="B499" s="403" t="s">
        <v>949</v>
      </c>
      <c r="C499" s="366"/>
      <c r="D499" s="366" t="s">
        <v>1304</v>
      </c>
      <c r="E499" s="367">
        <v>1805458</v>
      </c>
      <c r="F499" s="367">
        <v>1805458</v>
      </c>
      <c r="G499" s="367"/>
      <c r="H499" s="367">
        <f t="shared" si="18"/>
        <v>0</v>
      </c>
      <c r="I499" s="367">
        <v>0</v>
      </c>
      <c r="J499" s="367">
        <v>0</v>
      </c>
      <c r="K499" s="367">
        <v>1805458</v>
      </c>
      <c r="L499" s="367"/>
      <c r="M499" s="367">
        <v>0</v>
      </c>
      <c r="N499" s="366" t="s">
        <v>1108</v>
      </c>
    </row>
    <row r="500" spans="1:14" s="236" customFormat="1" ht="39.75" customHeight="1">
      <c r="A500" s="402"/>
      <c r="B500" s="404"/>
      <c r="C500" s="366"/>
      <c r="D500" s="366" t="s">
        <v>950</v>
      </c>
      <c r="E500" s="367">
        <v>1824665</v>
      </c>
      <c r="F500" s="367">
        <v>1824665</v>
      </c>
      <c r="G500" s="367"/>
      <c r="H500" s="367">
        <f t="shared" si="18"/>
        <v>0</v>
      </c>
      <c r="I500" s="367">
        <v>0</v>
      </c>
      <c r="J500" s="367">
        <v>0</v>
      </c>
      <c r="K500" s="367">
        <v>1824665</v>
      </c>
      <c r="L500" s="367"/>
      <c r="M500" s="367">
        <v>0</v>
      </c>
      <c r="N500" s="366" t="s">
        <v>1108</v>
      </c>
    </row>
    <row r="501" spans="1:14" s="236" customFormat="1" ht="39.75" customHeight="1">
      <c r="A501" s="402"/>
      <c r="B501" s="405"/>
      <c r="C501" s="366" t="s">
        <v>951</v>
      </c>
      <c r="D501" s="366" t="s">
        <v>1443</v>
      </c>
      <c r="E501" s="367">
        <v>1728630</v>
      </c>
      <c r="F501" s="367">
        <v>1728630</v>
      </c>
      <c r="G501" s="367"/>
      <c r="H501" s="367">
        <f t="shared" si="18"/>
        <v>0</v>
      </c>
      <c r="I501" s="367">
        <v>0</v>
      </c>
      <c r="J501" s="367">
        <v>0</v>
      </c>
      <c r="K501" s="367">
        <v>1728630</v>
      </c>
      <c r="L501" s="367"/>
      <c r="M501" s="367">
        <v>0</v>
      </c>
      <c r="N501" s="366" t="s">
        <v>1108</v>
      </c>
    </row>
    <row r="502" spans="1:14" s="254" customFormat="1" ht="39.75" customHeight="1">
      <c r="A502" s="252">
        <v>495</v>
      </c>
      <c r="B502" s="303" t="s">
        <v>952</v>
      </c>
      <c r="C502" s="252" t="s">
        <v>953</v>
      </c>
      <c r="D502" s="252" t="s">
        <v>954</v>
      </c>
      <c r="E502" s="253">
        <v>2000000</v>
      </c>
      <c r="F502" s="253">
        <v>2000000</v>
      </c>
      <c r="G502" s="253"/>
      <c r="H502" s="253">
        <v>2000000</v>
      </c>
      <c r="I502" s="253">
        <v>2000000</v>
      </c>
      <c r="J502" s="253">
        <v>0</v>
      </c>
      <c r="K502" s="253"/>
      <c r="L502" s="253"/>
      <c r="M502" s="253">
        <f t="shared" si="19"/>
        <v>0</v>
      </c>
      <c r="N502" s="252"/>
    </row>
    <row r="503" spans="1:14" s="236" customFormat="1" ht="39.75" customHeight="1">
      <c r="A503" s="366">
        <v>496</v>
      </c>
      <c r="B503" s="368" t="s">
        <v>955</v>
      </c>
      <c r="C503" s="366"/>
      <c r="D503" s="366" t="s">
        <v>956</v>
      </c>
      <c r="E503" s="367">
        <v>1000000</v>
      </c>
      <c r="F503" s="367">
        <v>1000000</v>
      </c>
      <c r="G503" s="367"/>
      <c r="H503" s="367">
        <f t="shared" si="18"/>
        <v>0</v>
      </c>
      <c r="I503" s="367">
        <v>0</v>
      </c>
      <c r="J503" s="367">
        <v>0</v>
      </c>
      <c r="K503" s="367">
        <f>E503-H503</f>
        <v>1000000</v>
      </c>
      <c r="L503" s="367"/>
      <c r="M503" s="369">
        <v>0</v>
      </c>
      <c r="N503" s="366" t="s">
        <v>1542</v>
      </c>
    </row>
    <row r="504" spans="1:14" ht="39.75" customHeight="1">
      <c r="A504" s="104">
        <v>497</v>
      </c>
      <c r="B504" s="106" t="s">
        <v>957</v>
      </c>
      <c r="C504" s="104"/>
      <c r="D504" s="104" t="s">
        <v>958</v>
      </c>
      <c r="E504" s="116">
        <v>501120</v>
      </c>
      <c r="F504" s="116">
        <v>501120</v>
      </c>
      <c r="G504" s="116"/>
      <c r="H504" s="116">
        <f t="shared" si="18"/>
        <v>501120</v>
      </c>
      <c r="I504" s="116">
        <v>501120</v>
      </c>
      <c r="J504" s="116">
        <v>0</v>
      </c>
      <c r="K504" s="116"/>
      <c r="L504" s="116"/>
      <c r="M504" s="116">
        <f t="shared" si="19"/>
        <v>0</v>
      </c>
      <c r="N504" s="104"/>
    </row>
    <row r="505" spans="1:14" ht="39.75" customHeight="1">
      <c r="A505" s="104">
        <v>498</v>
      </c>
      <c r="B505" s="106" t="s">
        <v>962</v>
      </c>
      <c r="C505" s="104"/>
      <c r="D505" s="104" t="s">
        <v>963</v>
      </c>
      <c r="E505" s="116">
        <v>877000</v>
      </c>
      <c r="F505" s="116">
        <v>877000</v>
      </c>
      <c r="G505" s="116"/>
      <c r="H505" s="116">
        <f t="shared" si="18"/>
        <v>877000</v>
      </c>
      <c r="I505" s="116">
        <v>877000</v>
      </c>
      <c r="J505" s="116">
        <v>0</v>
      </c>
      <c r="K505" s="116"/>
      <c r="L505" s="116"/>
      <c r="M505" s="116">
        <f t="shared" si="19"/>
        <v>0</v>
      </c>
      <c r="N505" s="104"/>
    </row>
    <row r="506" spans="1:14" ht="39.75" customHeight="1">
      <c r="A506" s="104">
        <v>499</v>
      </c>
      <c r="B506" s="106" t="s">
        <v>964</v>
      </c>
      <c r="C506" s="104"/>
      <c r="D506" s="104" t="s">
        <v>965</v>
      </c>
      <c r="E506" s="116">
        <v>870000</v>
      </c>
      <c r="F506" s="116">
        <v>870000</v>
      </c>
      <c r="G506" s="116"/>
      <c r="H506" s="116">
        <f t="shared" si="18"/>
        <v>870000</v>
      </c>
      <c r="I506" s="116">
        <v>870000</v>
      </c>
      <c r="J506" s="116">
        <v>0</v>
      </c>
      <c r="K506" s="116"/>
      <c r="L506" s="116"/>
      <c r="M506" s="116">
        <f t="shared" si="19"/>
        <v>0</v>
      </c>
      <c r="N506" s="104"/>
    </row>
    <row r="507" spans="1:14" ht="39.75" customHeight="1">
      <c r="A507" s="104">
        <v>500</v>
      </c>
      <c r="B507" s="106" t="s">
        <v>966</v>
      </c>
      <c r="C507" s="104"/>
      <c r="D507" s="104" t="s">
        <v>967</v>
      </c>
      <c r="E507" s="116">
        <v>853000</v>
      </c>
      <c r="F507" s="116">
        <v>853000</v>
      </c>
      <c r="G507" s="116"/>
      <c r="H507" s="116">
        <f t="shared" si="18"/>
        <v>853000</v>
      </c>
      <c r="I507" s="116">
        <v>853000</v>
      </c>
      <c r="J507" s="116">
        <v>0</v>
      </c>
      <c r="K507" s="116"/>
      <c r="L507" s="116"/>
      <c r="M507" s="116">
        <f t="shared" si="19"/>
        <v>0</v>
      </c>
      <c r="N507" s="104"/>
    </row>
    <row r="508" spans="1:14" ht="39.75" customHeight="1">
      <c r="A508" s="104">
        <v>501</v>
      </c>
      <c r="B508" s="106" t="s">
        <v>968</v>
      </c>
      <c r="C508" s="104"/>
      <c r="D508" s="104" t="s">
        <v>969</v>
      </c>
      <c r="E508" s="116">
        <v>894000</v>
      </c>
      <c r="F508" s="116">
        <v>894000</v>
      </c>
      <c r="G508" s="116"/>
      <c r="H508" s="116">
        <f t="shared" si="18"/>
        <v>894000</v>
      </c>
      <c r="I508" s="116">
        <v>894000</v>
      </c>
      <c r="J508" s="116">
        <v>0</v>
      </c>
      <c r="K508" s="116"/>
      <c r="L508" s="116"/>
      <c r="M508" s="116">
        <f t="shared" si="19"/>
        <v>0</v>
      </c>
      <c r="N508" s="104"/>
    </row>
    <row r="509" spans="1:14" ht="39.75" customHeight="1">
      <c r="A509" s="104">
        <v>502</v>
      </c>
      <c r="B509" s="106" t="s">
        <v>970</v>
      </c>
      <c r="C509" s="104" t="s">
        <v>971</v>
      </c>
      <c r="D509" s="104" t="s">
        <v>972</v>
      </c>
      <c r="E509" s="116">
        <v>784826</v>
      </c>
      <c r="F509" s="116">
        <v>784826</v>
      </c>
      <c r="G509" s="116"/>
      <c r="H509" s="116">
        <f t="shared" si="18"/>
        <v>784826</v>
      </c>
      <c r="I509" s="116">
        <v>784826</v>
      </c>
      <c r="J509" s="116">
        <v>0</v>
      </c>
      <c r="K509" s="116"/>
      <c r="L509" s="116"/>
      <c r="M509" s="116">
        <f t="shared" si="19"/>
        <v>0</v>
      </c>
      <c r="N509" s="104"/>
    </row>
    <row r="510" spans="1:14" ht="39.75" customHeight="1">
      <c r="A510" s="104">
        <v>503</v>
      </c>
      <c r="B510" s="106" t="s">
        <v>973</v>
      </c>
      <c r="C510" s="104"/>
      <c r="D510" s="104" t="s">
        <v>974</v>
      </c>
      <c r="E510" s="116">
        <v>991924</v>
      </c>
      <c r="F510" s="116">
        <v>991924</v>
      </c>
      <c r="G510" s="116"/>
      <c r="H510" s="116">
        <f t="shared" si="18"/>
        <v>991924</v>
      </c>
      <c r="I510" s="116">
        <v>991924</v>
      </c>
      <c r="J510" s="116">
        <v>0</v>
      </c>
      <c r="K510" s="116"/>
      <c r="L510" s="116"/>
      <c r="M510" s="116">
        <f t="shared" si="19"/>
        <v>0</v>
      </c>
      <c r="N510" s="104" t="s">
        <v>1008</v>
      </c>
    </row>
    <row r="511" spans="1:14" s="274" customFormat="1" ht="39.75" customHeight="1">
      <c r="A511" s="402">
        <v>504</v>
      </c>
      <c r="B511" s="403" t="s">
        <v>1382</v>
      </c>
      <c r="C511" s="366"/>
      <c r="D511" s="366" t="s">
        <v>977</v>
      </c>
      <c r="E511" s="367">
        <v>1734850</v>
      </c>
      <c r="F511" s="367">
        <v>1734850</v>
      </c>
      <c r="G511" s="367"/>
      <c r="H511" s="367">
        <f t="shared" si="18"/>
        <v>0</v>
      </c>
      <c r="I511" s="367">
        <v>0</v>
      </c>
      <c r="J511" s="367">
        <v>0</v>
      </c>
      <c r="K511" s="367">
        <f>E511-H511</f>
        <v>1734850</v>
      </c>
      <c r="L511" s="367"/>
      <c r="M511" s="367">
        <v>0</v>
      </c>
      <c r="N511" s="366" t="s">
        <v>1107</v>
      </c>
    </row>
    <row r="512" spans="1:14" s="274" customFormat="1" ht="39.75" customHeight="1">
      <c r="A512" s="402"/>
      <c r="B512" s="405"/>
      <c r="C512" s="366"/>
      <c r="D512" s="366" t="s">
        <v>978</v>
      </c>
      <c r="E512" s="367">
        <v>1794120</v>
      </c>
      <c r="F512" s="367">
        <v>1794120</v>
      </c>
      <c r="G512" s="367"/>
      <c r="H512" s="367">
        <f t="shared" si="18"/>
        <v>0</v>
      </c>
      <c r="I512" s="367">
        <v>0</v>
      </c>
      <c r="J512" s="367">
        <v>0</v>
      </c>
      <c r="K512" s="367">
        <f aca="true" t="shared" si="20" ref="K512:K528">E512-H512</f>
        <v>1794120</v>
      </c>
      <c r="L512" s="367"/>
      <c r="M512" s="367">
        <v>0</v>
      </c>
      <c r="N512" s="366" t="s">
        <v>1107</v>
      </c>
    </row>
    <row r="513" spans="1:14" s="274" customFormat="1" ht="39.75" customHeight="1">
      <c r="A513" s="402">
        <v>505</v>
      </c>
      <c r="B513" s="403" t="s">
        <v>979</v>
      </c>
      <c r="C513" s="366"/>
      <c r="D513" s="366" t="s">
        <v>980</v>
      </c>
      <c r="E513" s="367">
        <v>2362461</v>
      </c>
      <c r="F513" s="367">
        <v>2362461</v>
      </c>
      <c r="G513" s="367"/>
      <c r="H513" s="367">
        <f t="shared" si="18"/>
        <v>0</v>
      </c>
      <c r="I513" s="367">
        <v>0</v>
      </c>
      <c r="J513" s="367">
        <v>0</v>
      </c>
      <c r="K513" s="367">
        <f t="shared" si="20"/>
        <v>2362461</v>
      </c>
      <c r="L513" s="367"/>
      <c r="M513" s="367">
        <v>0</v>
      </c>
      <c r="N513" s="366" t="s">
        <v>1107</v>
      </c>
    </row>
    <row r="514" spans="1:14" s="274" customFormat="1" ht="39.75" customHeight="1">
      <c r="A514" s="402"/>
      <c r="B514" s="404"/>
      <c r="C514" s="366"/>
      <c r="D514" s="366" t="s">
        <v>981</v>
      </c>
      <c r="E514" s="367">
        <v>2400875</v>
      </c>
      <c r="F514" s="367">
        <v>2400875</v>
      </c>
      <c r="G514" s="367"/>
      <c r="H514" s="367">
        <f t="shared" si="18"/>
        <v>0</v>
      </c>
      <c r="I514" s="367">
        <v>0</v>
      </c>
      <c r="J514" s="367">
        <v>0</v>
      </c>
      <c r="K514" s="367">
        <f t="shared" si="20"/>
        <v>2400875</v>
      </c>
      <c r="L514" s="367"/>
      <c r="M514" s="367">
        <v>0</v>
      </c>
      <c r="N514" s="366" t="s">
        <v>1107</v>
      </c>
    </row>
    <row r="515" spans="1:14" s="274" customFormat="1" ht="39.75" customHeight="1">
      <c r="A515" s="402"/>
      <c r="B515" s="405"/>
      <c r="C515" s="366"/>
      <c r="D515" s="366" t="s">
        <v>982</v>
      </c>
      <c r="E515" s="367">
        <v>2400875</v>
      </c>
      <c r="F515" s="367">
        <v>2400875</v>
      </c>
      <c r="G515" s="367"/>
      <c r="H515" s="367">
        <f t="shared" si="18"/>
        <v>0</v>
      </c>
      <c r="I515" s="367">
        <v>0</v>
      </c>
      <c r="J515" s="367">
        <v>0</v>
      </c>
      <c r="K515" s="367">
        <f t="shared" si="20"/>
        <v>2400875</v>
      </c>
      <c r="L515" s="367"/>
      <c r="M515" s="367">
        <v>0</v>
      </c>
      <c r="N515" s="366" t="s">
        <v>1107</v>
      </c>
    </row>
    <row r="516" spans="1:14" s="274" customFormat="1" ht="39.75" customHeight="1">
      <c r="A516" s="402">
        <v>506</v>
      </c>
      <c r="B516" s="403" t="s">
        <v>983</v>
      </c>
      <c r="C516" s="366"/>
      <c r="D516" s="366" t="s">
        <v>984</v>
      </c>
      <c r="E516" s="367">
        <v>1593028</v>
      </c>
      <c r="F516" s="367">
        <v>1593028</v>
      </c>
      <c r="G516" s="367"/>
      <c r="H516" s="367">
        <f t="shared" si="18"/>
        <v>0</v>
      </c>
      <c r="I516" s="367">
        <v>0</v>
      </c>
      <c r="J516" s="367">
        <v>0</v>
      </c>
      <c r="K516" s="367">
        <f t="shared" si="20"/>
        <v>1593028</v>
      </c>
      <c r="L516" s="367"/>
      <c r="M516" s="367">
        <v>0</v>
      </c>
      <c r="N516" s="366" t="s">
        <v>1107</v>
      </c>
    </row>
    <row r="517" spans="1:14" s="274" customFormat="1" ht="39.75" customHeight="1">
      <c r="A517" s="402"/>
      <c r="B517" s="405"/>
      <c r="C517" s="366"/>
      <c r="D517" s="366" t="s">
        <v>985</v>
      </c>
      <c r="E517" s="367">
        <v>1723080</v>
      </c>
      <c r="F517" s="367">
        <v>1723080</v>
      </c>
      <c r="G517" s="367"/>
      <c r="H517" s="367">
        <f t="shared" si="18"/>
        <v>0</v>
      </c>
      <c r="I517" s="367">
        <v>0</v>
      </c>
      <c r="J517" s="367">
        <v>0</v>
      </c>
      <c r="K517" s="367">
        <f t="shared" si="20"/>
        <v>1723080</v>
      </c>
      <c r="L517" s="367"/>
      <c r="M517" s="367">
        <v>0</v>
      </c>
      <c r="N517" s="366" t="s">
        <v>1107</v>
      </c>
    </row>
    <row r="518" spans="1:14" s="274" customFormat="1" ht="39.75" customHeight="1">
      <c r="A518" s="402">
        <v>507</v>
      </c>
      <c r="B518" s="403" t="s">
        <v>986</v>
      </c>
      <c r="C518" s="366"/>
      <c r="D518" s="366" t="s">
        <v>987</v>
      </c>
      <c r="E518" s="367">
        <v>1897728</v>
      </c>
      <c r="F518" s="367">
        <v>1897728</v>
      </c>
      <c r="G518" s="367"/>
      <c r="H518" s="367">
        <f aca="true" t="shared" si="21" ref="H518:H530">I518+J518</f>
        <v>0</v>
      </c>
      <c r="I518" s="367">
        <v>0</v>
      </c>
      <c r="J518" s="367">
        <v>0</v>
      </c>
      <c r="K518" s="367">
        <f t="shared" si="20"/>
        <v>1897728</v>
      </c>
      <c r="L518" s="367"/>
      <c r="M518" s="367">
        <v>0</v>
      </c>
      <c r="N518" s="366" t="s">
        <v>1107</v>
      </c>
    </row>
    <row r="519" spans="1:14" s="274" customFormat="1" ht="39.75" customHeight="1">
      <c r="A519" s="402"/>
      <c r="B519" s="405"/>
      <c r="C519" s="366"/>
      <c r="D519" s="366" t="s">
        <v>988</v>
      </c>
      <c r="E519" s="367">
        <v>2761728</v>
      </c>
      <c r="F519" s="367">
        <v>2761728</v>
      </c>
      <c r="G519" s="367"/>
      <c r="H519" s="367">
        <f t="shared" si="21"/>
        <v>0</v>
      </c>
      <c r="I519" s="367">
        <v>0</v>
      </c>
      <c r="J519" s="367">
        <v>0</v>
      </c>
      <c r="K519" s="367">
        <f t="shared" si="20"/>
        <v>2761728</v>
      </c>
      <c r="L519" s="367"/>
      <c r="M519" s="367">
        <v>0</v>
      </c>
      <c r="N519" s="366" t="s">
        <v>1107</v>
      </c>
    </row>
    <row r="520" spans="1:14" s="274" customFormat="1" ht="39.75" customHeight="1">
      <c r="A520" s="401">
        <v>508</v>
      </c>
      <c r="B520" s="406" t="s">
        <v>989</v>
      </c>
      <c r="C520" s="370"/>
      <c r="D520" s="370" t="s">
        <v>990</v>
      </c>
      <c r="E520" s="371">
        <v>2600000</v>
      </c>
      <c r="F520" s="371">
        <v>2600000</v>
      </c>
      <c r="G520" s="371"/>
      <c r="H520" s="371">
        <f t="shared" si="21"/>
        <v>0</v>
      </c>
      <c r="I520" s="371">
        <v>0</v>
      </c>
      <c r="J520" s="371">
        <v>0</v>
      </c>
      <c r="K520" s="371"/>
      <c r="L520" s="371"/>
      <c r="M520" s="371">
        <f aca="true" t="shared" si="22" ref="M520:M530">E520-H520</f>
        <v>2600000</v>
      </c>
      <c r="N520" s="370" t="s">
        <v>1107</v>
      </c>
    </row>
    <row r="521" spans="1:14" s="274" customFormat="1" ht="39.75" customHeight="1">
      <c r="A521" s="401"/>
      <c r="B521" s="407"/>
      <c r="C521" s="370"/>
      <c r="D521" s="370" t="s">
        <v>991</v>
      </c>
      <c r="E521" s="371">
        <v>3588000</v>
      </c>
      <c r="F521" s="371">
        <v>3588000</v>
      </c>
      <c r="G521" s="371"/>
      <c r="H521" s="371">
        <f t="shared" si="21"/>
        <v>0</v>
      </c>
      <c r="I521" s="371">
        <v>0</v>
      </c>
      <c r="J521" s="371">
        <v>0</v>
      </c>
      <c r="K521" s="371"/>
      <c r="L521" s="371"/>
      <c r="M521" s="371">
        <f t="shared" si="22"/>
        <v>3588000</v>
      </c>
      <c r="N521" s="370" t="s">
        <v>1107</v>
      </c>
    </row>
    <row r="522" spans="1:14" s="274" customFormat="1" ht="39.75" customHeight="1">
      <c r="A522" s="401"/>
      <c r="B522" s="408"/>
      <c r="C522" s="370"/>
      <c r="D522" s="370" t="s">
        <v>992</v>
      </c>
      <c r="E522" s="371">
        <v>1142550</v>
      </c>
      <c r="F522" s="371">
        <v>1142550</v>
      </c>
      <c r="G522" s="371"/>
      <c r="H522" s="371">
        <f t="shared" si="21"/>
        <v>0</v>
      </c>
      <c r="I522" s="371">
        <v>0</v>
      </c>
      <c r="J522" s="371">
        <v>0</v>
      </c>
      <c r="K522" s="371"/>
      <c r="L522" s="371"/>
      <c r="M522" s="371">
        <f t="shared" si="22"/>
        <v>1142550</v>
      </c>
      <c r="N522" s="370" t="s">
        <v>1107</v>
      </c>
    </row>
    <row r="523" spans="1:14" s="274" customFormat="1" ht="39.75" customHeight="1">
      <c r="A523" s="401">
        <v>509</v>
      </c>
      <c r="B523" s="406" t="s">
        <v>993</v>
      </c>
      <c r="C523" s="370"/>
      <c r="D523" s="370" t="s">
        <v>994</v>
      </c>
      <c r="E523" s="371">
        <v>800527</v>
      </c>
      <c r="F523" s="371">
        <v>800527</v>
      </c>
      <c r="G523" s="371"/>
      <c r="H523" s="371">
        <f t="shared" si="21"/>
        <v>0</v>
      </c>
      <c r="I523" s="371">
        <v>0</v>
      </c>
      <c r="J523" s="371">
        <v>0</v>
      </c>
      <c r="K523" s="371"/>
      <c r="L523" s="371"/>
      <c r="M523" s="371">
        <f t="shared" si="22"/>
        <v>800527</v>
      </c>
      <c r="N523" s="370" t="s">
        <v>1107</v>
      </c>
    </row>
    <row r="524" spans="1:14" s="274" customFormat="1" ht="39.75" customHeight="1">
      <c r="A524" s="401"/>
      <c r="B524" s="407"/>
      <c r="C524" s="370"/>
      <c r="D524" s="370" t="s">
        <v>995</v>
      </c>
      <c r="E524" s="371">
        <v>1056923</v>
      </c>
      <c r="F524" s="371">
        <v>1056923</v>
      </c>
      <c r="G524" s="371"/>
      <c r="H524" s="371">
        <f t="shared" si="21"/>
        <v>0</v>
      </c>
      <c r="I524" s="371">
        <v>0</v>
      </c>
      <c r="J524" s="371">
        <v>0</v>
      </c>
      <c r="K524" s="371"/>
      <c r="L524" s="371"/>
      <c r="M524" s="371">
        <f t="shared" si="22"/>
        <v>1056923</v>
      </c>
      <c r="N524" s="370" t="s">
        <v>1107</v>
      </c>
    </row>
    <row r="525" spans="1:14" s="274" customFormat="1" ht="39.75" customHeight="1">
      <c r="A525" s="401"/>
      <c r="B525" s="407"/>
      <c r="C525" s="370"/>
      <c r="D525" s="370" t="s">
        <v>996</v>
      </c>
      <c r="E525" s="371">
        <v>3588000</v>
      </c>
      <c r="F525" s="371">
        <v>3588000</v>
      </c>
      <c r="G525" s="371"/>
      <c r="H525" s="371">
        <f t="shared" si="21"/>
        <v>0</v>
      </c>
      <c r="I525" s="371">
        <v>0</v>
      </c>
      <c r="J525" s="371">
        <v>0</v>
      </c>
      <c r="K525" s="371"/>
      <c r="L525" s="371"/>
      <c r="M525" s="371">
        <f t="shared" si="22"/>
        <v>3588000</v>
      </c>
      <c r="N525" s="370" t="s">
        <v>1107</v>
      </c>
    </row>
    <row r="526" spans="1:14" s="274" customFormat="1" ht="39.75" customHeight="1">
      <c r="A526" s="401"/>
      <c r="B526" s="408"/>
      <c r="C526" s="370"/>
      <c r="D526" s="370" t="s">
        <v>997</v>
      </c>
      <c r="E526" s="371">
        <v>2652000</v>
      </c>
      <c r="F526" s="371">
        <v>2652000</v>
      </c>
      <c r="G526" s="371"/>
      <c r="H526" s="371">
        <f t="shared" si="21"/>
        <v>0</v>
      </c>
      <c r="I526" s="371">
        <v>0</v>
      </c>
      <c r="J526" s="371">
        <v>0</v>
      </c>
      <c r="K526" s="371"/>
      <c r="L526" s="371"/>
      <c r="M526" s="371">
        <f t="shared" si="22"/>
        <v>2652000</v>
      </c>
      <c r="N526" s="370" t="s">
        <v>1107</v>
      </c>
    </row>
    <row r="527" spans="1:14" s="274" customFormat="1" ht="39.75" customHeight="1">
      <c r="A527" s="402">
        <v>510</v>
      </c>
      <c r="B527" s="403" t="s">
        <v>1444</v>
      </c>
      <c r="C527" s="366"/>
      <c r="D527" s="366" t="s">
        <v>998</v>
      </c>
      <c r="E527" s="367">
        <v>1568845</v>
      </c>
      <c r="F527" s="367">
        <v>1568845</v>
      </c>
      <c r="G527" s="367"/>
      <c r="H527" s="367">
        <f t="shared" si="21"/>
        <v>0</v>
      </c>
      <c r="I527" s="367">
        <v>0</v>
      </c>
      <c r="J527" s="367">
        <v>0</v>
      </c>
      <c r="K527" s="367">
        <f t="shared" si="20"/>
        <v>1568845</v>
      </c>
      <c r="L527" s="367"/>
      <c r="M527" s="367">
        <v>0</v>
      </c>
      <c r="N527" s="366" t="s">
        <v>1107</v>
      </c>
    </row>
    <row r="528" spans="1:14" s="274" customFormat="1" ht="39.75" customHeight="1">
      <c r="A528" s="402"/>
      <c r="B528" s="405"/>
      <c r="C528" s="366"/>
      <c r="D528" s="366" t="s">
        <v>999</v>
      </c>
      <c r="E528" s="367">
        <v>1868875</v>
      </c>
      <c r="F528" s="367">
        <v>1868875</v>
      </c>
      <c r="G528" s="367"/>
      <c r="H528" s="367">
        <f t="shared" si="21"/>
        <v>0</v>
      </c>
      <c r="I528" s="367">
        <v>0</v>
      </c>
      <c r="J528" s="367">
        <v>0</v>
      </c>
      <c r="K528" s="367">
        <f t="shared" si="20"/>
        <v>1868875</v>
      </c>
      <c r="L528" s="367"/>
      <c r="M528" s="367">
        <v>0</v>
      </c>
      <c r="N528" s="366" t="s">
        <v>1107</v>
      </c>
    </row>
    <row r="529" spans="1:14" s="274" customFormat="1" ht="39.75" customHeight="1">
      <c r="A529" s="401">
        <v>511</v>
      </c>
      <c r="B529" s="406" t="s">
        <v>1000</v>
      </c>
      <c r="C529" s="370"/>
      <c r="D529" s="370" t="s">
        <v>1001</v>
      </c>
      <c r="E529" s="371">
        <v>3588000</v>
      </c>
      <c r="F529" s="371">
        <v>3588000</v>
      </c>
      <c r="G529" s="371"/>
      <c r="H529" s="371">
        <f t="shared" si="21"/>
        <v>0</v>
      </c>
      <c r="I529" s="371">
        <v>0</v>
      </c>
      <c r="J529" s="371">
        <v>0</v>
      </c>
      <c r="K529" s="371"/>
      <c r="L529" s="371"/>
      <c r="M529" s="371">
        <f t="shared" si="22"/>
        <v>3588000</v>
      </c>
      <c r="N529" s="370" t="s">
        <v>1107</v>
      </c>
    </row>
    <row r="530" spans="1:14" s="274" customFormat="1" ht="39.75" customHeight="1">
      <c r="A530" s="401"/>
      <c r="B530" s="408"/>
      <c r="C530" s="370"/>
      <c r="D530" s="370" t="s">
        <v>1002</v>
      </c>
      <c r="E530" s="371">
        <v>1884000</v>
      </c>
      <c r="F530" s="371">
        <v>1884000</v>
      </c>
      <c r="G530" s="371"/>
      <c r="H530" s="371">
        <f t="shared" si="21"/>
        <v>0</v>
      </c>
      <c r="I530" s="371">
        <v>0</v>
      </c>
      <c r="J530" s="371">
        <v>0</v>
      </c>
      <c r="K530" s="371"/>
      <c r="L530" s="371"/>
      <c r="M530" s="371">
        <f t="shared" si="22"/>
        <v>1884000</v>
      </c>
      <c r="N530" s="370" t="s">
        <v>1107</v>
      </c>
    </row>
    <row r="531" spans="1:14" s="109" customFormat="1" ht="39.75" customHeight="1">
      <c r="A531" s="107">
        <v>512</v>
      </c>
      <c r="B531" s="107" t="s">
        <v>1308</v>
      </c>
      <c r="C531" s="108"/>
      <c r="D531" s="300" t="s">
        <v>1309</v>
      </c>
      <c r="E531" s="306">
        <v>940000</v>
      </c>
      <c r="F531" s="306">
        <v>940000</v>
      </c>
      <c r="G531" s="306"/>
      <c r="H531" s="306">
        <v>940000</v>
      </c>
      <c r="I531" s="306">
        <v>940000</v>
      </c>
      <c r="J531" s="306">
        <v>0</v>
      </c>
      <c r="K531" s="306"/>
      <c r="L531" s="306"/>
      <c r="M531" s="117">
        <f>E531-H531</f>
        <v>0</v>
      </c>
      <c r="N531" s="300" t="s">
        <v>1435</v>
      </c>
    </row>
    <row r="532" spans="1:14" s="109" customFormat="1" ht="39.75" customHeight="1">
      <c r="A532" s="107">
        <v>513</v>
      </c>
      <c r="B532" s="107" t="s">
        <v>1314</v>
      </c>
      <c r="C532" s="108"/>
      <c r="D532" s="300" t="s">
        <v>1316</v>
      </c>
      <c r="E532" s="306">
        <v>890050</v>
      </c>
      <c r="F532" s="306">
        <v>890050</v>
      </c>
      <c r="G532" s="306"/>
      <c r="H532" s="306">
        <v>890050</v>
      </c>
      <c r="I532" s="306">
        <v>890050</v>
      </c>
      <c r="J532" s="306">
        <v>0</v>
      </c>
      <c r="K532" s="306"/>
      <c r="L532" s="306"/>
      <c r="M532" s="117">
        <v>0</v>
      </c>
      <c r="N532" s="300" t="s">
        <v>1312</v>
      </c>
    </row>
    <row r="533" spans="1:14" s="109" customFormat="1" ht="39.75" customHeight="1">
      <c r="A533" s="107">
        <v>514</v>
      </c>
      <c r="B533" s="107" t="s">
        <v>1315</v>
      </c>
      <c r="C533" s="108" t="s">
        <v>1318</v>
      </c>
      <c r="D533" s="300" t="s">
        <v>1317</v>
      </c>
      <c r="E533" s="306">
        <v>680579</v>
      </c>
      <c r="F533" s="306">
        <v>680579</v>
      </c>
      <c r="G533" s="306"/>
      <c r="H533" s="306">
        <v>680579</v>
      </c>
      <c r="I533" s="306">
        <v>680579</v>
      </c>
      <c r="J533" s="306">
        <v>0</v>
      </c>
      <c r="K533" s="306"/>
      <c r="L533" s="306"/>
      <c r="M533" s="117">
        <v>0</v>
      </c>
      <c r="N533" s="300" t="s">
        <v>1313</v>
      </c>
    </row>
    <row r="534" spans="1:14" s="109" customFormat="1" ht="39.75" customHeight="1">
      <c r="A534" s="107">
        <v>515</v>
      </c>
      <c r="B534" s="107" t="s">
        <v>1340</v>
      </c>
      <c r="C534" s="108"/>
      <c r="D534" s="300" t="s">
        <v>1343</v>
      </c>
      <c r="E534" s="306">
        <v>605296</v>
      </c>
      <c r="F534" s="306">
        <v>605296</v>
      </c>
      <c r="G534" s="306"/>
      <c r="H534" s="306">
        <v>605296</v>
      </c>
      <c r="I534" s="306">
        <v>605296</v>
      </c>
      <c r="J534" s="306">
        <v>0</v>
      </c>
      <c r="K534" s="306"/>
      <c r="L534" s="306"/>
      <c r="M534" s="117">
        <v>0</v>
      </c>
      <c r="N534" s="300" t="s">
        <v>1415</v>
      </c>
    </row>
    <row r="535" spans="1:14" s="109" customFormat="1" ht="39.75" customHeight="1">
      <c r="A535" s="107">
        <v>516</v>
      </c>
      <c r="B535" s="107" t="s">
        <v>1341</v>
      </c>
      <c r="C535" s="108"/>
      <c r="D535" s="300" t="s">
        <v>1344</v>
      </c>
      <c r="E535" s="306">
        <v>610305</v>
      </c>
      <c r="F535" s="306">
        <v>610305</v>
      </c>
      <c r="G535" s="306"/>
      <c r="H535" s="306">
        <v>610305</v>
      </c>
      <c r="I535" s="306">
        <v>610305</v>
      </c>
      <c r="J535" s="306">
        <v>0</v>
      </c>
      <c r="K535" s="306"/>
      <c r="L535" s="306"/>
      <c r="M535" s="117">
        <v>0</v>
      </c>
      <c r="N535" s="300" t="s">
        <v>1538</v>
      </c>
    </row>
    <row r="536" spans="1:14" s="109" customFormat="1" ht="39.75" customHeight="1">
      <c r="A536" s="107">
        <v>517</v>
      </c>
      <c r="B536" s="107" t="s">
        <v>1342</v>
      </c>
      <c r="C536" s="108"/>
      <c r="D536" s="300" t="s">
        <v>1354</v>
      </c>
      <c r="E536" s="306">
        <v>610305</v>
      </c>
      <c r="F536" s="306">
        <v>610305</v>
      </c>
      <c r="G536" s="306"/>
      <c r="H536" s="306">
        <v>610305</v>
      </c>
      <c r="I536" s="306">
        <v>610305</v>
      </c>
      <c r="J536" s="306">
        <v>0</v>
      </c>
      <c r="K536" s="306"/>
      <c r="L536" s="306"/>
      <c r="M536" s="117">
        <v>0</v>
      </c>
      <c r="N536" s="300" t="s">
        <v>1537</v>
      </c>
    </row>
    <row r="537" spans="1:14" s="109" customFormat="1" ht="39.75" customHeight="1">
      <c r="A537" s="107">
        <v>518</v>
      </c>
      <c r="B537" s="107" t="s">
        <v>1401</v>
      </c>
      <c r="C537" s="108" t="s">
        <v>1402</v>
      </c>
      <c r="D537" s="300" t="s">
        <v>1403</v>
      </c>
      <c r="E537" s="306">
        <v>411056</v>
      </c>
      <c r="F537" s="306">
        <v>411056</v>
      </c>
      <c r="G537" s="306"/>
      <c r="H537" s="306">
        <v>411056</v>
      </c>
      <c r="I537" s="306">
        <v>411056</v>
      </c>
      <c r="J537" s="306">
        <v>0</v>
      </c>
      <c r="K537" s="306"/>
      <c r="L537" s="306"/>
      <c r="M537" s="117">
        <v>0</v>
      </c>
      <c r="N537" s="300" t="s">
        <v>1404</v>
      </c>
    </row>
    <row r="538" spans="1:14" s="109" customFormat="1" ht="39.75" customHeight="1">
      <c r="A538" s="107">
        <v>519</v>
      </c>
      <c r="B538" s="107" t="s">
        <v>1510</v>
      </c>
      <c r="C538" s="108"/>
      <c r="D538" s="300" t="s">
        <v>1512</v>
      </c>
      <c r="E538" s="357">
        <v>924810</v>
      </c>
      <c r="F538" s="357">
        <v>924810</v>
      </c>
      <c r="G538" s="365"/>
      <c r="H538" s="357">
        <v>924810</v>
      </c>
      <c r="I538" s="357">
        <v>924810</v>
      </c>
      <c r="J538" s="306">
        <v>0</v>
      </c>
      <c r="K538" s="306"/>
      <c r="L538" s="306"/>
      <c r="M538" s="117">
        <v>0</v>
      </c>
      <c r="N538" s="300" t="s">
        <v>1513</v>
      </c>
    </row>
    <row r="539" spans="1:14" s="109" customFormat="1" ht="39.75" customHeight="1">
      <c r="A539" s="107">
        <v>520</v>
      </c>
      <c r="B539" s="107" t="s">
        <v>1511</v>
      </c>
      <c r="C539" s="108"/>
      <c r="D539" s="300" t="s">
        <v>1515</v>
      </c>
      <c r="E539" s="357">
        <f>F539+G539</f>
        <v>1326420</v>
      </c>
      <c r="F539" s="357">
        <v>1326420</v>
      </c>
      <c r="G539" s="365"/>
      <c r="H539" s="357">
        <f>I539+J539</f>
        <v>1326420</v>
      </c>
      <c r="I539" s="357">
        <v>1326420</v>
      </c>
      <c r="J539" s="306">
        <v>0</v>
      </c>
      <c r="K539" s="306"/>
      <c r="L539" s="306"/>
      <c r="M539" s="117">
        <v>0</v>
      </c>
      <c r="N539" s="300" t="s">
        <v>1514</v>
      </c>
    </row>
    <row r="540" spans="1:14" s="154" customFormat="1" ht="40.5" customHeight="1">
      <c r="A540" s="156">
        <v>520</v>
      </c>
      <c r="B540" s="400" t="s">
        <v>6</v>
      </c>
      <c r="C540" s="400"/>
      <c r="D540" s="156">
        <v>535</v>
      </c>
      <c r="E540" s="153">
        <f aca="true" t="shared" si="23" ref="E540:M540">SUM(E5:E539)</f>
        <v>372628602.73</v>
      </c>
      <c r="F540" s="153">
        <f t="shared" si="23"/>
        <v>371131947</v>
      </c>
      <c r="G540" s="153">
        <f t="shared" si="23"/>
        <v>1465855.73</v>
      </c>
      <c r="H540" s="153">
        <f t="shared" si="23"/>
        <v>322000849.73</v>
      </c>
      <c r="I540" s="153">
        <f t="shared" si="23"/>
        <v>320670849</v>
      </c>
      <c r="J540" s="153">
        <f t="shared" si="23"/>
        <v>1330000.73</v>
      </c>
      <c r="K540" s="153">
        <f t="shared" si="23"/>
        <v>28874898</v>
      </c>
      <c r="L540" s="153">
        <f t="shared" si="23"/>
        <v>0</v>
      </c>
      <c r="M540" s="153">
        <f t="shared" si="23"/>
        <v>21752855</v>
      </c>
      <c r="N540" s="153"/>
    </row>
    <row r="541" ht="39.75" customHeight="1">
      <c r="D541" s="103"/>
    </row>
    <row r="542" ht="39.75" customHeight="1">
      <c r="D542" s="103"/>
    </row>
    <row r="543" ht="39.75" customHeight="1">
      <c r="D543" s="103"/>
    </row>
    <row r="544" ht="39.75" customHeight="1">
      <c r="D544" s="103"/>
    </row>
    <row r="545" ht="39.75" customHeight="1">
      <c r="D545" s="103"/>
    </row>
    <row r="546" ht="39.75" customHeight="1">
      <c r="D546" s="103"/>
    </row>
    <row r="547" ht="39.75" customHeight="1">
      <c r="D547" s="103"/>
    </row>
    <row r="548" ht="39.75" customHeight="1">
      <c r="D548" s="103"/>
    </row>
    <row r="549" ht="39.75" customHeight="1">
      <c r="D549" s="103"/>
    </row>
    <row r="550" ht="39.75" customHeight="1">
      <c r="D550" s="103"/>
    </row>
    <row r="551" ht="39.75" customHeight="1">
      <c r="D551" s="103"/>
    </row>
    <row r="552" ht="39.75" customHeight="1">
      <c r="D552" s="103"/>
    </row>
    <row r="553" ht="39.75" customHeight="1">
      <c r="D553" s="103"/>
    </row>
    <row r="554" ht="39.75" customHeight="1">
      <c r="D554" s="103"/>
    </row>
    <row r="555" ht="39.75" customHeight="1">
      <c r="D555" s="103"/>
    </row>
    <row r="556" ht="39.75" customHeight="1">
      <c r="D556" s="103"/>
    </row>
    <row r="557" ht="39.75" customHeight="1">
      <c r="D557" s="103"/>
    </row>
    <row r="558" ht="39.75" customHeight="1">
      <c r="D558" s="103"/>
    </row>
    <row r="559" ht="39.75" customHeight="1">
      <c r="D559" s="103"/>
    </row>
    <row r="560" ht="39.75" customHeight="1">
      <c r="D560" s="103"/>
    </row>
    <row r="561" ht="39.75" customHeight="1">
      <c r="D561" s="103"/>
    </row>
    <row r="562" ht="39.75" customHeight="1">
      <c r="D562" s="103"/>
    </row>
    <row r="563" ht="39.75" customHeight="1">
      <c r="D563" s="103"/>
    </row>
    <row r="564" ht="39.75" customHeight="1">
      <c r="D564" s="103"/>
    </row>
    <row r="565" ht="39.75" customHeight="1">
      <c r="D565" s="103"/>
    </row>
    <row r="566" ht="39.75" customHeight="1">
      <c r="D566" s="103"/>
    </row>
    <row r="567" ht="39.75" customHeight="1">
      <c r="D567" s="103"/>
    </row>
    <row r="568" ht="39.75" customHeight="1">
      <c r="D568" s="103"/>
    </row>
    <row r="569" ht="39.75" customHeight="1">
      <c r="D569" s="103"/>
    </row>
    <row r="570" ht="39.75" customHeight="1">
      <c r="D570" s="103"/>
    </row>
    <row r="571" ht="39.75" customHeight="1">
      <c r="D571" s="103"/>
    </row>
    <row r="572" ht="39.75" customHeight="1">
      <c r="D572" s="103"/>
    </row>
    <row r="573" ht="39.75" customHeight="1">
      <c r="D573" s="103"/>
    </row>
    <row r="574" ht="39.75" customHeight="1">
      <c r="D574" s="103"/>
    </row>
    <row r="575" ht="39.75" customHeight="1">
      <c r="D575" s="103"/>
    </row>
    <row r="576" ht="39.75" customHeight="1">
      <c r="D576" s="103"/>
    </row>
    <row r="577" ht="39.75" customHeight="1">
      <c r="D577" s="103"/>
    </row>
    <row r="578" ht="39.75" customHeight="1">
      <c r="D578" s="103"/>
    </row>
    <row r="579" ht="39.75" customHeight="1">
      <c r="D579" s="103"/>
    </row>
    <row r="580" ht="39.75" customHeight="1">
      <c r="D580" s="103"/>
    </row>
    <row r="581" ht="39.75" customHeight="1">
      <c r="D581" s="103"/>
    </row>
    <row r="582" ht="39.75" customHeight="1">
      <c r="D582" s="103"/>
    </row>
    <row r="583" ht="39.75" customHeight="1">
      <c r="D583" s="103"/>
    </row>
    <row r="584" ht="39.75" customHeight="1">
      <c r="D584" s="103"/>
    </row>
    <row r="585" ht="39.75" customHeight="1">
      <c r="D585" s="103"/>
    </row>
    <row r="586" ht="39.75" customHeight="1">
      <c r="D586" s="103"/>
    </row>
    <row r="587" ht="39.75" customHeight="1">
      <c r="D587" s="103"/>
    </row>
    <row r="588" ht="39.75" customHeight="1">
      <c r="D588" s="103"/>
    </row>
    <row r="589" ht="39.75" customHeight="1">
      <c r="D589" s="103"/>
    </row>
    <row r="590" ht="39.75" customHeight="1">
      <c r="D590" s="103"/>
    </row>
    <row r="591" ht="39.75" customHeight="1">
      <c r="D591" s="103"/>
    </row>
    <row r="592" ht="39.75" customHeight="1">
      <c r="D592" s="103"/>
    </row>
    <row r="593" ht="39.75" customHeight="1">
      <c r="D593" s="103"/>
    </row>
    <row r="594" ht="39.75" customHeight="1">
      <c r="D594" s="103"/>
    </row>
    <row r="595" ht="39.75" customHeight="1">
      <c r="D595" s="103"/>
    </row>
    <row r="596" ht="39.75" customHeight="1">
      <c r="D596" s="103"/>
    </row>
    <row r="597" ht="39.75" customHeight="1">
      <c r="D597" s="103"/>
    </row>
    <row r="598" ht="39.75" customHeight="1">
      <c r="D598" s="103"/>
    </row>
    <row r="599" ht="39.75" customHeight="1">
      <c r="D599" s="103"/>
    </row>
    <row r="600" ht="39.75" customHeight="1">
      <c r="D600" s="103"/>
    </row>
    <row r="601" ht="39.75" customHeight="1">
      <c r="D601" s="103"/>
    </row>
    <row r="602" ht="39.75" customHeight="1">
      <c r="D602" s="103"/>
    </row>
    <row r="603" ht="39.75" customHeight="1">
      <c r="D603" s="103"/>
    </row>
    <row r="604" ht="39.75" customHeight="1">
      <c r="D604" s="103"/>
    </row>
    <row r="605" ht="39.75" customHeight="1">
      <c r="D605" s="103"/>
    </row>
    <row r="606" ht="39.75" customHeight="1">
      <c r="D606" s="103"/>
    </row>
    <row r="607" ht="39.75" customHeight="1">
      <c r="D607" s="103"/>
    </row>
    <row r="608" ht="39.75" customHeight="1">
      <c r="D608" s="103"/>
    </row>
    <row r="609" ht="39.75" customHeight="1">
      <c r="D609" s="103"/>
    </row>
    <row r="610" ht="39.75" customHeight="1">
      <c r="D610" s="103"/>
    </row>
    <row r="611" ht="39.75" customHeight="1">
      <c r="D611" s="103"/>
    </row>
    <row r="612" ht="39.75" customHeight="1">
      <c r="D612" s="103"/>
    </row>
    <row r="613" ht="39.75" customHeight="1">
      <c r="D613" s="103"/>
    </row>
    <row r="614" ht="39.75" customHeight="1">
      <c r="D614" s="103"/>
    </row>
    <row r="615" ht="39.75" customHeight="1">
      <c r="D615" s="103"/>
    </row>
    <row r="616" ht="39.75" customHeight="1">
      <c r="D616" s="103"/>
    </row>
    <row r="617" ht="39.75" customHeight="1">
      <c r="D617" s="103"/>
    </row>
    <row r="618" ht="39.75" customHeight="1">
      <c r="D618" s="103"/>
    </row>
    <row r="619" ht="39.75" customHeight="1">
      <c r="D619" s="103"/>
    </row>
    <row r="620" ht="39.75" customHeight="1">
      <c r="D620" s="103"/>
    </row>
    <row r="621" ht="39.75" customHeight="1">
      <c r="D621" s="103"/>
    </row>
    <row r="622" ht="39.75" customHeight="1">
      <c r="D622" s="103"/>
    </row>
    <row r="623" ht="39.75" customHeight="1">
      <c r="D623" s="103"/>
    </row>
    <row r="624" ht="39.75" customHeight="1">
      <c r="D624" s="103"/>
    </row>
    <row r="625" ht="39.75" customHeight="1">
      <c r="D625" s="103"/>
    </row>
    <row r="626" ht="39.75" customHeight="1">
      <c r="D626" s="103"/>
    </row>
    <row r="627" ht="39.75" customHeight="1">
      <c r="D627" s="103"/>
    </row>
    <row r="628" ht="39.75" customHeight="1">
      <c r="D628" s="103"/>
    </row>
    <row r="629" ht="39.75" customHeight="1">
      <c r="D629" s="103"/>
    </row>
  </sheetData>
  <sheetProtection/>
  <mergeCells count="33">
    <mergeCell ref="A2:N2"/>
    <mergeCell ref="C444:C445"/>
    <mergeCell ref="A511:A512"/>
    <mergeCell ref="A444:A445"/>
    <mergeCell ref="A527:A528"/>
    <mergeCell ref="B523:B526"/>
    <mergeCell ref="B3:B4"/>
    <mergeCell ref="B444:B445"/>
    <mergeCell ref="A513:A515"/>
    <mergeCell ref="B518:B519"/>
    <mergeCell ref="A499:A501"/>
    <mergeCell ref="A516:A517"/>
    <mergeCell ref="A3:A4"/>
    <mergeCell ref="A1:N1"/>
    <mergeCell ref="M3:M4"/>
    <mergeCell ref="D3:D4"/>
    <mergeCell ref="N3:N4"/>
    <mergeCell ref="C3:C4"/>
    <mergeCell ref="B516:B517"/>
    <mergeCell ref="B513:B515"/>
    <mergeCell ref="K3:L3"/>
    <mergeCell ref="E3:G3"/>
    <mergeCell ref="H3:J3"/>
    <mergeCell ref="B540:C540"/>
    <mergeCell ref="A529:A530"/>
    <mergeCell ref="A523:A526"/>
    <mergeCell ref="A520:A522"/>
    <mergeCell ref="A518:A519"/>
    <mergeCell ref="B499:B501"/>
    <mergeCell ref="B511:B512"/>
    <mergeCell ref="B520:B522"/>
    <mergeCell ref="B529:B530"/>
    <mergeCell ref="B527:B528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00390625" defaultRowHeight="15"/>
  <cols>
    <col min="1" max="1" width="9.00390625" style="4" customWidth="1"/>
    <col min="2" max="2" width="10.140625" style="4" bestFit="1" customWidth="1"/>
    <col min="3" max="3" width="8.140625" style="4" bestFit="1" customWidth="1"/>
    <col min="4" max="4" width="10.28125" style="4" customWidth="1"/>
    <col min="5" max="5" width="12.8515625" style="4" bestFit="1" customWidth="1"/>
    <col min="6" max="6" width="11.7109375" style="4" bestFit="1" customWidth="1"/>
    <col min="7" max="7" width="13.140625" style="4" bestFit="1" customWidth="1"/>
    <col min="8" max="8" width="11.7109375" style="4" bestFit="1" customWidth="1"/>
    <col min="9" max="9" width="13.140625" style="4" bestFit="1" customWidth="1"/>
    <col min="10" max="12" width="13.140625" style="4" customWidth="1"/>
    <col min="13" max="13" width="13.140625" style="4" bestFit="1" customWidth="1"/>
    <col min="14" max="14" width="20.140625" style="4" customWidth="1"/>
    <col min="15" max="16384" width="9.00390625" style="4" customWidth="1"/>
  </cols>
  <sheetData>
    <row r="1" spans="1:14" ht="30" customHeight="1">
      <c r="A1" s="409" t="s">
        <v>1352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30" customHeight="1">
      <c r="A2" s="415" t="s">
        <v>1351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ht="42.75" customHeight="1">
      <c r="A3" s="397" t="s">
        <v>0</v>
      </c>
      <c r="B3" s="398" t="s">
        <v>1016</v>
      </c>
      <c r="C3" s="397" t="s">
        <v>1</v>
      </c>
      <c r="D3" s="397" t="s">
        <v>873</v>
      </c>
      <c r="E3" s="397" t="s">
        <v>3</v>
      </c>
      <c r="F3" s="397"/>
      <c r="G3" s="397"/>
      <c r="H3" s="397" t="s">
        <v>1348</v>
      </c>
      <c r="I3" s="397"/>
      <c r="J3" s="397"/>
      <c r="K3" s="420" t="s">
        <v>1384</v>
      </c>
      <c r="L3" s="421"/>
      <c r="M3" s="398" t="s">
        <v>1118</v>
      </c>
      <c r="N3" s="397" t="s">
        <v>1120</v>
      </c>
    </row>
    <row r="4" spans="1:14" ht="42.75" customHeight="1">
      <c r="A4" s="397"/>
      <c r="B4" s="399"/>
      <c r="C4" s="397"/>
      <c r="D4" s="397"/>
      <c r="E4" s="91" t="s">
        <v>6</v>
      </c>
      <c r="F4" s="46" t="s">
        <v>7</v>
      </c>
      <c r="G4" s="46" t="s">
        <v>8</v>
      </c>
      <c r="H4" s="46" t="s">
        <v>6</v>
      </c>
      <c r="I4" s="308" t="s">
        <v>1411</v>
      </c>
      <c r="J4" s="91" t="s">
        <v>1349</v>
      </c>
      <c r="K4" s="46" t="s">
        <v>1030</v>
      </c>
      <c r="L4" s="46" t="s">
        <v>1018</v>
      </c>
      <c r="M4" s="399"/>
      <c r="N4" s="397"/>
    </row>
    <row r="5" spans="1:14" s="84" customFormat="1" ht="31.5" customHeight="1">
      <c r="A5" s="39">
        <v>1</v>
      </c>
      <c r="B5" s="39">
        <v>52</v>
      </c>
      <c r="C5" s="39" t="s">
        <v>874</v>
      </c>
      <c r="D5" s="39" t="s">
        <v>1458</v>
      </c>
      <c r="E5" s="87">
        <v>20000</v>
      </c>
      <c r="F5" s="87">
        <v>20000</v>
      </c>
      <c r="G5" s="87">
        <v>0</v>
      </c>
      <c r="H5" s="87">
        <v>10000</v>
      </c>
      <c r="I5" s="87">
        <v>10000</v>
      </c>
      <c r="J5" s="54">
        <v>0</v>
      </c>
      <c r="K5" s="54"/>
      <c r="L5" s="54"/>
      <c r="M5" s="54">
        <f aca="true" t="shared" si="0" ref="M5:M11">E5-H5</f>
        <v>10000</v>
      </c>
      <c r="N5" s="39" t="s">
        <v>1121</v>
      </c>
    </row>
    <row r="6" spans="1:14" s="84" customFormat="1" ht="31.5" customHeight="1">
      <c r="A6" s="39">
        <v>2</v>
      </c>
      <c r="B6" s="39">
        <v>53</v>
      </c>
      <c r="C6" s="39" t="s">
        <v>875</v>
      </c>
      <c r="D6" s="39" t="s">
        <v>1459</v>
      </c>
      <c r="E6" s="87">
        <v>40000</v>
      </c>
      <c r="F6" s="87">
        <v>20000</v>
      </c>
      <c r="G6" s="87">
        <v>20000</v>
      </c>
      <c r="H6" s="87">
        <v>20000</v>
      </c>
      <c r="I6" s="87">
        <v>10000</v>
      </c>
      <c r="J6" s="54">
        <v>10000</v>
      </c>
      <c r="K6" s="54"/>
      <c r="L6" s="54"/>
      <c r="M6" s="54">
        <f t="shared" si="0"/>
        <v>20000</v>
      </c>
      <c r="N6" s="39" t="s">
        <v>1122</v>
      </c>
    </row>
    <row r="7" spans="1:14" s="84" customFormat="1" ht="31.5" customHeight="1">
      <c r="A7" s="39">
        <v>3</v>
      </c>
      <c r="B7" s="39">
        <v>54</v>
      </c>
      <c r="C7" s="39" t="s">
        <v>876</v>
      </c>
      <c r="D7" s="39"/>
      <c r="E7" s="87">
        <v>40400</v>
      </c>
      <c r="F7" s="87">
        <v>20000</v>
      </c>
      <c r="G7" s="87">
        <v>20400</v>
      </c>
      <c r="H7" s="87">
        <v>30400</v>
      </c>
      <c r="I7" s="87">
        <v>10000</v>
      </c>
      <c r="J7" s="54">
        <v>20400</v>
      </c>
      <c r="K7" s="54"/>
      <c r="L7" s="54"/>
      <c r="M7" s="54">
        <f t="shared" si="0"/>
        <v>10000</v>
      </c>
      <c r="N7" s="39" t="s">
        <v>1123</v>
      </c>
    </row>
    <row r="8" spans="1:14" s="84" customFormat="1" ht="31.5" customHeight="1">
      <c r="A8" s="39">
        <v>4</v>
      </c>
      <c r="B8" s="39">
        <v>55</v>
      </c>
      <c r="C8" s="39" t="s">
        <v>877</v>
      </c>
      <c r="D8" s="39"/>
      <c r="E8" s="87">
        <v>60000</v>
      </c>
      <c r="F8" s="87">
        <v>30000</v>
      </c>
      <c r="G8" s="87">
        <v>30000</v>
      </c>
      <c r="H8" s="87">
        <v>60000</v>
      </c>
      <c r="I8" s="87">
        <v>30000</v>
      </c>
      <c r="J8" s="54">
        <v>30000</v>
      </c>
      <c r="K8" s="54"/>
      <c r="L8" s="54"/>
      <c r="M8" s="54">
        <f t="shared" si="0"/>
        <v>0</v>
      </c>
      <c r="N8" s="39"/>
    </row>
    <row r="9" spans="1:14" s="235" customFormat="1" ht="31.5" customHeight="1">
      <c r="A9" s="219">
        <v>5</v>
      </c>
      <c r="B9" s="219">
        <v>56</v>
      </c>
      <c r="C9" s="219" t="s">
        <v>878</v>
      </c>
      <c r="D9" s="219" t="s">
        <v>1460</v>
      </c>
      <c r="E9" s="234">
        <v>20000</v>
      </c>
      <c r="F9" s="234">
        <v>10000</v>
      </c>
      <c r="G9" s="234">
        <v>10000</v>
      </c>
      <c r="H9" s="234">
        <v>20000</v>
      </c>
      <c r="I9" s="234">
        <v>10000</v>
      </c>
      <c r="J9" s="208">
        <v>10000</v>
      </c>
      <c r="K9" s="208"/>
      <c r="L9" s="208"/>
      <c r="M9" s="208">
        <f t="shared" si="0"/>
        <v>0</v>
      </c>
      <c r="N9" s="219"/>
    </row>
    <row r="10" spans="1:14" s="235" customFormat="1" ht="31.5" customHeight="1">
      <c r="A10" s="379">
        <v>6</v>
      </c>
      <c r="B10" s="379">
        <v>57</v>
      </c>
      <c r="C10" s="379" t="s">
        <v>879</v>
      </c>
      <c r="D10" s="379"/>
      <c r="E10" s="234">
        <v>40000</v>
      </c>
      <c r="F10" s="234">
        <v>20000</v>
      </c>
      <c r="G10" s="234">
        <v>20000</v>
      </c>
      <c r="H10" s="234">
        <v>40000</v>
      </c>
      <c r="I10" s="234">
        <v>20000</v>
      </c>
      <c r="J10" s="208">
        <v>20000</v>
      </c>
      <c r="K10" s="208"/>
      <c r="L10" s="208"/>
      <c r="M10" s="208">
        <f>E10-H10</f>
        <v>0</v>
      </c>
      <c r="N10" s="379"/>
    </row>
    <row r="11" spans="1:14" s="235" customFormat="1" ht="31.5" customHeight="1">
      <c r="A11" s="219">
        <v>7</v>
      </c>
      <c r="B11" s="219"/>
      <c r="C11" s="219" t="s">
        <v>1521</v>
      </c>
      <c r="D11" s="219"/>
      <c r="E11" s="234">
        <v>540000</v>
      </c>
      <c r="F11" s="234">
        <v>540000</v>
      </c>
      <c r="G11" s="234">
        <v>0</v>
      </c>
      <c r="H11" s="234">
        <f>SUM(I11:J11)</f>
        <v>450000</v>
      </c>
      <c r="I11" s="234">
        <v>450000</v>
      </c>
      <c r="J11" s="208">
        <v>0</v>
      </c>
      <c r="K11" s="208"/>
      <c r="L11" s="208"/>
      <c r="M11" s="208">
        <f t="shared" si="0"/>
        <v>90000</v>
      </c>
      <c r="N11" s="567" t="s">
        <v>1541</v>
      </c>
    </row>
    <row r="12" spans="1:14" s="84" customFormat="1" ht="31.5" customHeight="1">
      <c r="A12" s="42">
        <v>7</v>
      </c>
      <c r="B12" s="418" t="s">
        <v>1034</v>
      </c>
      <c r="C12" s="419"/>
      <c r="D12" s="42"/>
      <c r="E12" s="88">
        <f aca="true" t="shared" si="1" ref="E12:M12">SUM(E5:E11)</f>
        <v>760400</v>
      </c>
      <c r="F12" s="89">
        <f t="shared" si="1"/>
        <v>660000</v>
      </c>
      <c r="G12" s="89">
        <f t="shared" si="1"/>
        <v>100400</v>
      </c>
      <c r="H12" s="86">
        <f t="shared" si="1"/>
        <v>630400</v>
      </c>
      <c r="I12" s="86">
        <f t="shared" si="1"/>
        <v>540000</v>
      </c>
      <c r="J12" s="86">
        <f t="shared" si="1"/>
        <v>90400</v>
      </c>
      <c r="K12" s="86">
        <f t="shared" si="1"/>
        <v>0</v>
      </c>
      <c r="L12" s="86">
        <f t="shared" si="1"/>
        <v>0</v>
      </c>
      <c r="M12" s="86">
        <f t="shared" si="1"/>
        <v>130000</v>
      </c>
      <c r="N12" s="83"/>
    </row>
    <row r="13" spans="1:7" ht="30" customHeight="1">
      <c r="A13" s="9"/>
      <c r="B13" s="9"/>
      <c r="C13" s="9"/>
      <c r="D13" s="9"/>
      <c r="E13" s="10"/>
      <c r="F13" s="10"/>
      <c r="G13" s="10"/>
    </row>
    <row r="14" spans="1:7" ht="30" customHeight="1">
      <c r="A14" s="9"/>
      <c r="B14" s="9"/>
      <c r="C14" s="9"/>
      <c r="D14" s="9"/>
      <c r="E14" s="10"/>
      <c r="F14" s="10"/>
      <c r="G14" s="10"/>
    </row>
    <row r="15" spans="1:7" ht="30" customHeight="1">
      <c r="A15" s="9"/>
      <c r="B15" s="9"/>
      <c r="C15" s="9"/>
      <c r="D15" s="9"/>
      <c r="E15" s="10"/>
      <c r="F15" s="10"/>
      <c r="G15" s="10"/>
    </row>
    <row r="16" spans="1:7" ht="30" customHeight="1">
      <c r="A16" s="9"/>
      <c r="B16" s="9"/>
      <c r="C16" s="9"/>
      <c r="D16" s="9"/>
      <c r="E16" s="10"/>
      <c r="F16" s="10"/>
      <c r="G16" s="10"/>
    </row>
  </sheetData>
  <sheetProtection/>
  <mergeCells count="12">
    <mergeCell ref="B12:C12"/>
    <mergeCell ref="B3:B4"/>
    <mergeCell ref="K3:L3"/>
    <mergeCell ref="A1:N1"/>
    <mergeCell ref="E3:G3"/>
    <mergeCell ref="H3:J3"/>
    <mergeCell ref="A3:A4"/>
    <mergeCell ref="C3:C4"/>
    <mergeCell ref="D3:D4"/>
    <mergeCell ref="N3:N4"/>
    <mergeCell ref="M3:M4"/>
    <mergeCell ref="A2:N2"/>
  </mergeCells>
  <printOptions/>
  <pageMargins left="0.71" right="0.71" top="0.75" bottom="0.75" header="0.31" footer="0.31"/>
  <pageSetup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4"/>
    </sheetView>
  </sheetViews>
  <sheetFormatPr defaultColWidth="8.8515625" defaultRowHeight="15"/>
  <cols>
    <col min="1" max="1" width="5.8515625" style="0" bestFit="1" customWidth="1"/>
    <col min="2" max="2" width="34.421875" style="0" customWidth="1"/>
    <col min="3" max="3" width="19.8515625" style="0" customWidth="1"/>
    <col min="4" max="4" width="19.28125" style="0" customWidth="1"/>
    <col min="5" max="5" width="14.140625" style="0" bestFit="1" customWidth="1"/>
    <col min="6" max="7" width="16.140625" style="0" bestFit="1" customWidth="1"/>
    <col min="8" max="8" width="18.421875" style="0" customWidth="1"/>
    <col min="9" max="10" width="15.00390625" style="0" customWidth="1"/>
    <col min="11" max="11" width="15.00390625" style="282" customWidth="1"/>
    <col min="12" max="12" width="40.421875" style="0" customWidth="1"/>
  </cols>
  <sheetData>
    <row r="1" spans="1:12" ht="54.75" customHeight="1">
      <c r="A1" s="424" t="s">
        <v>1299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2" ht="36" customHeight="1">
      <c r="A2" s="425" t="s">
        <v>1548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1:12" s="62" customFormat="1" ht="40.5" customHeight="1">
      <c r="A3" s="397" t="s">
        <v>1130</v>
      </c>
      <c r="B3" s="397" t="s">
        <v>1</v>
      </c>
      <c r="C3" s="422" t="s">
        <v>1359</v>
      </c>
      <c r="D3" s="423"/>
      <c r="E3" s="423"/>
      <c r="F3" s="397" t="s">
        <v>1109</v>
      </c>
      <c r="G3" s="397"/>
      <c r="H3" s="397"/>
      <c r="I3" s="397" t="s">
        <v>1389</v>
      </c>
      <c r="J3" s="397"/>
      <c r="K3" s="428" t="s">
        <v>5</v>
      </c>
      <c r="L3" s="427" t="s">
        <v>1110</v>
      </c>
    </row>
    <row r="4" spans="1:12" s="62" customFormat="1" ht="40.5" customHeight="1">
      <c r="A4" s="397"/>
      <c r="B4" s="397"/>
      <c r="C4" s="46" t="s">
        <v>6</v>
      </c>
      <c r="D4" s="46" t="s">
        <v>1386</v>
      </c>
      <c r="E4" s="46" t="s">
        <v>1018</v>
      </c>
      <c r="F4" s="46" t="s">
        <v>6</v>
      </c>
      <c r="G4" s="308" t="s">
        <v>1409</v>
      </c>
      <c r="H4" s="46" t="s">
        <v>1410</v>
      </c>
      <c r="I4" s="46" t="s">
        <v>1360</v>
      </c>
      <c r="J4" s="46" t="s">
        <v>1018</v>
      </c>
      <c r="K4" s="428"/>
      <c r="L4" s="427"/>
    </row>
    <row r="5" spans="1:12" s="210" customFormat="1" ht="45" customHeight="1">
      <c r="A5" s="207">
        <v>1</v>
      </c>
      <c r="B5" s="208" t="s">
        <v>831</v>
      </c>
      <c r="C5" s="208">
        <f>SUM(D5:E5)</f>
        <v>82226690.85</v>
      </c>
      <c r="D5" s="208">
        <v>82226690.85</v>
      </c>
      <c r="E5" s="208">
        <v>0</v>
      </c>
      <c r="F5" s="209">
        <f>G5+H5</f>
        <v>74887098.4</v>
      </c>
      <c r="G5" s="209">
        <v>74882098.4</v>
      </c>
      <c r="H5" s="209">
        <v>5000</v>
      </c>
      <c r="I5" s="209">
        <v>0</v>
      </c>
      <c r="J5" s="260">
        <v>0</v>
      </c>
      <c r="K5" s="209">
        <f>C5-F5-I5-J5</f>
        <v>7339592.449999988</v>
      </c>
      <c r="L5" s="259" t="s">
        <v>1442</v>
      </c>
    </row>
    <row r="6" spans="1:12" s="210" customFormat="1" ht="45" customHeight="1">
      <c r="A6" s="207">
        <v>2</v>
      </c>
      <c r="B6" s="208" t="s">
        <v>832</v>
      </c>
      <c r="C6" s="208">
        <f aca="true" t="shared" si="0" ref="C6:C13">SUM(D6:E6)</f>
        <v>227980160.19</v>
      </c>
      <c r="D6" s="208">
        <v>227980160.19</v>
      </c>
      <c r="E6" s="208">
        <v>0</v>
      </c>
      <c r="F6" s="209">
        <f aca="true" t="shared" si="1" ref="F6:F13">G6+H6</f>
        <v>221721214.76</v>
      </c>
      <c r="G6" s="209">
        <v>173329159</v>
      </c>
      <c r="H6" s="209">
        <v>48392055.76</v>
      </c>
      <c r="I6" s="260">
        <v>0</v>
      </c>
      <c r="J6" s="260">
        <v>0</v>
      </c>
      <c r="K6" s="209">
        <f aca="true" t="shared" si="2" ref="K6:K13">C6-F6-I6-J6</f>
        <v>6258945.430000007</v>
      </c>
      <c r="L6" s="260" t="s">
        <v>1021</v>
      </c>
    </row>
    <row r="7" spans="1:12" s="210" customFormat="1" ht="45" customHeight="1">
      <c r="A7" s="207">
        <v>3</v>
      </c>
      <c r="B7" s="208" t="s">
        <v>833</v>
      </c>
      <c r="C7" s="208">
        <f t="shared" si="0"/>
        <v>1950000</v>
      </c>
      <c r="D7" s="208">
        <v>1950000</v>
      </c>
      <c r="E7" s="208">
        <v>0</v>
      </c>
      <c r="F7" s="209">
        <f t="shared" si="1"/>
        <v>1425968.64</v>
      </c>
      <c r="G7" s="209">
        <v>1425968.64</v>
      </c>
      <c r="H7" s="209">
        <v>0</v>
      </c>
      <c r="I7" s="260">
        <v>0</v>
      </c>
      <c r="J7" s="260">
        <v>0</v>
      </c>
      <c r="K7" s="209">
        <f t="shared" si="2"/>
        <v>524031.3600000001</v>
      </c>
      <c r="L7" s="259" t="s">
        <v>1378</v>
      </c>
    </row>
    <row r="8" spans="1:12" s="55" customFormat="1" ht="45" customHeight="1">
      <c r="A8" s="207"/>
      <c r="B8" s="208" t="s">
        <v>834</v>
      </c>
      <c r="C8" s="208"/>
      <c r="D8" s="208"/>
      <c r="E8" s="208"/>
      <c r="F8" s="209"/>
      <c r="G8" s="209"/>
      <c r="H8" s="209"/>
      <c r="I8" s="209"/>
      <c r="J8" s="260"/>
      <c r="K8" s="209"/>
      <c r="L8" s="336" t="s">
        <v>1433</v>
      </c>
    </row>
    <row r="9" spans="1:12" s="263" customFormat="1" ht="45" customHeight="1">
      <c r="A9" s="211">
        <v>4</v>
      </c>
      <c r="B9" s="212" t="s">
        <v>922</v>
      </c>
      <c r="C9" s="212">
        <f>SUM(D9:E9)</f>
        <v>57178000</v>
      </c>
      <c r="D9" s="212">
        <v>57178000</v>
      </c>
      <c r="E9" s="212">
        <v>0</v>
      </c>
      <c r="F9" s="212">
        <f>G9+H9</f>
        <v>0</v>
      </c>
      <c r="G9" s="213">
        <v>0</v>
      </c>
      <c r="H9" s="213">
        <v>0</v>
      </c>
      <c r="I9" s="213">
        <v>18787443</v>
      </c>
      <c r="J9" s="213">
        <v>10600000</v>
      </c>
      <c r="K9" s="213">
        <f t="shared" si="2"/>
        <v>27790557</v>
      </c>
      <c r="L9" s="396" t="s">
        <v>1531</v>
      </c>
    </row>
    <row r="10" spans="1:12" s="263" customFormat="1" ht="45" customHeight="1">
      <c r="A10" s="255"/>
      <c r="B10" s="275" t="s">
        <v>1358</v>
      </c>
      <c r="C10" s="208"/>
      <c r="D10" s="256"/>
      <c r="E10" s="256"/>
      <c r="F10" s="209"/>
      <c r="G10" s="256"/>
      <c r="H10" s="275"/>
      <c r="I10" s="275"/>
      <c r="J10" s="260"/>
      <c r="K10" s="209"/>
      <c r="L10" s="336" t="s">
        <v>1433</v>
      </c>
    </row>
    <row r="11" spans="1:12" s="263" customFormat="1" ht="45" customHeight="1">
      <c r="A11" s="255">
        <v>5</v>
      </c>
      <c r="B11" s="264" t="s">
        <v>961</v>
      </c>
      <c r="C11" s="208">
        <f t="shared" si="0"/>
        <v>1730000</v>
      </c>
      <c r="D11" s="265">
        <v>1730000</v>
      </c>
      <c r="E11" s="256">
        <v>0</v>
      </c>
      <c r="F11" s="209">
        <f t="shared" si="1"/>
        <v>1394064.87</v>
      </c>
      <c r="G11" s="266">
        <v>1394064.87</v>
      </c>
      <c r="H11" s="266">
        <v>0</v>
      </c>
      <c r="I11" s="280">
        <v>0</v>
      </c>
      <c r="J11" s="260">
        <v>0</v>
      </c>
      <c r="K11" s="209">
        <f t="shared" si="2"/>
        <v>335935.1299999999</v>
      </c>
      <c r="L11" s="267" t="s">
        <v>1378</v>
      </c>
    </row>
    <row r="12" spans="1:12" s="55" customFormat="1" ht="45" customHeight="1">
      <c r="A12" s="255">
        <v>6</v>
      </c>
      <c r="B12" s="256" t="s">
        <v>1319</v>
      </c>
      <c r="C12" s="208">
        <f t="shared" si="0"/>
        <v>2814203.8</v>
      </c>
      <c r="D12" s="394">
        <v>2814203.8</v>
      </c>
      <c r="E12" s="256">
        <v>0</v>
      </c>
      <c r="F12" s="209">
        <f t="shared" si="1"/>
        <v>2814203.8</v>
      </c>
      <c r="G12" s="394">
        <v>2814203.8</v>
      </c>
      <c r="H12" s="257">
        <v>0</v>
      </c>
      <c r="I12" s="280">
        <v>0</v>
      </c>
      <c r="J12" s="260">
        <v>0</v>
      </c>
      <c r="K12" s="209">
        <f t="shared" si="2"/>
        <v>0</v>
      </c>
      <c r="L12" s="258" t="s">
        <v>1347</v>
      </c>
    </row>
    <row r="13" spans="1:19" s="55" customFormat="1" ht="45" customHeight="1">
      <c r="A13" s="211">
        <v>7</v>
      </c>
      <c r="B13" s="268" t="s">
        <v>851</v>
      </c>
      <c r="C13" s="212">
        <f t="shared" si="0"/>
        <v>17192141</v>
      </c>
      <c r="D13" s="269">
        <v>8633627.7</v>
      </c>
      <c r="E13" s="212">
        <v>8558513.3</v>
      </c>
      <c r="F13" s="212">
        <f t="shared" si="1"/>
        <v>0</v>
      </c>
      <c r="G13" s="213">
        <v>0</v>
      </c>
      <c r="H13" s="270">
        <v>0</v>
      </c>
      <c r="I13" s="281">
        <v>11313708.51</v>
      </c>
      <c r="J13" s="212">
        <v>5878432.49</v>
      </c>
      <c r="K13" s="212">
        <f t="shared" si="2"/>
        <v>0</v>
      </c>
      <c r="L13" s="261" t="s">
        <v>1434</v>
      </c>
      <c r="M13" s="345"/>
      <c r="N13" s="345"/>
      <c r="O13" s="345"/>
      <c r="P13" s="345"/>
      <c r="Q13" s="345"/>
      <c r="R13" s="345"/>
      <c r="S13" s="345"/>
    </row>
    <row r="14" spans="1:12" s="55" customFormat="1" ht="45" customHeight="1">
      <c r="A14" s="237" t="s">
        <v>1532</v>
      </c>
      <c r="B14" s="89" t="s">
        <v>1034</v>
      </c>
      <c r="C14" s="63">
        <f aca="true" t="shared" si="3" ref="C14:K14">SUM(C5:C13)</f>
        <v>391071195.84</v>
      </c>
      <c r="D14" s="63">
        <f t="shared" si="3"/>
        <v>382512682.53999996</v>
      </c>
      <c r="E14" s="63">
        <f t="shared" si="3"/>
        <v>8558513.3</v>
      </c>
      <c r="F14" s="63">
        <f t="shared" si="3"/>
        <v>302242550.46999997</v>
      </c>
      <c r="G14" s="63">
        <f t="shared" si="3"/>
        <v>253845494.71</v>
      </c>
      <c r="H14" s="63">
        <f t="shared" si="3"/>
        <v>48397055.76</v>
      </c>
      <c r="I14" s="63">
        <f t="shared" si="3"/>
        <v>30101151.509999998</v>
      </c>
      <c r="J14" s="63">
        <f t="shared" si="3"/>
        <v>16478432.49</v>
      </c>
      <c r="K14" s="63">
        <f t="shared" si="3"/>
        <v>42249061.37</v>
      </c>
      <c r="L14" s="102"/>
    </row>
  </sheetData>
  <sheetProtection/>
  <mergeCells count="9">
    <mergeCell ref="C3:E3"/>
    <mergeCell ref="I3:J3"/>
    <mergeCell ref="A1:L1"/>
    <mergeCell ref="A2:L2"/>
    <mergeCell ref="F3:H3"/>
    <mergeCell ref="A3:A4"/>
    <mergeCell ref="B3:B4"/>
    <mergeCell ref="L3:L4"/>
    <mergeCell ref="K3:K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4" sqref="M14"/>
    </sheetView>
  </sheetViews>
  <sheetFormatPr defaultColWidth="9.00390625" defaultRowHeight="15"/>
  <cols>
    <col min="1" max="1" width="4.8515625" style="4" customWidth="1"/>
    <col min="2" max="2" width="16.421875" style="4" customWidth="1"/>
    <col min="3" max="3" width="11.140625" style="4" customWidth="1"/>
    <col min="4" max="5" width="15.421875" style="4" bestFit="1" customWidth="1"/>
    <col min="6" max="6" width="14.28125" style="4" bestFit="1" customWidth="1"/>
    <col min="7" max="8" width="15.421875" style="4" bestFit="1" customWidth="1"/>
    <col min="9" max="9" width="7.28125" style="4" bestFit="1" customWidth="1"/>
    <col min="10" max="10" width="13.140625" style="4" bestFit="1" customWidth="1"/>
    <col min="11" max="11" width="14.28125" style="4" bestFit="1" customWidth="1"/>
    <col min="12" max="12" width="16.140625" style="4" customWidth="1"/>
    <col min="13" max="13" width="30.8515625" style="4" customWidth="1"/>
    <col min="14" max="16384" width="9.00390625" style="4" customWidth="1"/>
  </cols>
  <sheetData>
    <row r="1" spans="1:13" ht="21" customHeight="1">
      <c r="A1" s="429" t="s">
        <v>1117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24" customHeight="1">
      <c r="A2" s="410" t="s">
        <v>1549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s="98" customFormat="1" ht="36.75" customHeight="1">
      <c r="A3" s="432" t="s">
        <v>0</v>
      </c>
      <c r="B3" s="432" t="s">
        <v>1</v>
      </c>
      <c r="C3" s="432" t="s">
        <v>2</v>
      </c>
      <c r="D3" s="432" t="s">
        <v>835</v>
      </c>
      <c r="E3" s="432"/>
      <c r="F3" s="432"/>
      <c r="G3" s="432" t="s">
        <v>1275</v>
      </c>
      <c r="H3" s="432"/>
      <c r="I3" s="432"/>
      <c r="J3" s="433" t="s">
        <v>1387</v>
      </c>
      <c r="K3" s="434"/>
      <c r="L3" s="432" t="s">
        <v>1118</v>
      </c>
      <c r="M3" s="432" t="s">
        <v>1110</v>
      </c>
    </row>
    <row r="4" spans="1:13" s="98" customFormat="1" ht="39.75" customHeight="1">
      <c r="A4" s="432"/>
      <c r="B4" s="432"/>
      <c r="C4" s="432"/>
      <c r="D4" s="85" t="s">
        <v>6</v>
      </c>
      <c r="E4" s="85" t="s">
        <v>1141</v>
      </c>
      <c r="F4" s="85" t="s">
        <v>1111</v>
      </c>
      <c r="G4" s="85" t="s">
        <v>6</v>
      </c>
      <c r="H4" s="46" t="s">
        <v>1390</v>
      </c>
      <c r="I4" s="85" t="s">
        <v>1381</v>
      </c>
      <c r="J4" s="85" t="s">
        <v>1379</v>
      </c>
      <c r="K4" s="85" t="s">
        <v>1380</v>
      </c>
      <c r="L4" s="432"/>
      <c r="M4" s="432"/>
    </row>
    <row r="5" spans="1:13" s="57" customFormat="1" ht="51">
      <c r="A5" s="58">
        <v>1</v>
      </c>
      <c r="B5" s="58" t="s">
        <v>1015</v>
      </c>
      <c r="C5" s="58"/>
      <c r="D5" s="94">
        <v>11676818.07</v>
      </c>
      <c r="E5" s="94">
        <v>11676818.07</v>
      </c>
      <c r="F5" s="94">
        <v>0</v>
      </c>
      <c r="G5" s="95">
        <v>11652828.74</v>
      </c>
      <c r="H5" s="95">
        <v>11652828.74</v>
      </c>
      <c r="I5" s="96">
        <v>0</v>
      </c>
      <c r="J5" s="96">
        <v>0</v>
      </c>
      <c r="K5" s="96">
        <v>0</v>
      </c>
      <c r="L5" s="96">
        <f aca="true" t="shared" si="0" ref="L5:L11">D5-G5</f>
        <v>23989.330000000075</v>
      </c>
      <c r="M5" s="59" t="s">
        <v>1143</v>
      </c>
    </row>
    <row r="6" spans="1:13" s="57" customFormat="1" ht="51">
      <c r="A6" s="58">
        <v>2</v>
      </c>
      <c r="B6" s="58" t="s">
        <v>836</v>
      </c>
      <c r="C6" s="58"/>
      <c r="D6" s="94">
        <v>23245340.41</v>
      </c>
      <c r="E6" s="94">
        <v>23245340.41</v>
      </c>
      <c r="F6" s="94">
        <v>0</v>
      </c>
      <c r="G6" s="94">
        <v>23245340.41</v>
      </c>
      <c r="H6" s="94">
        <v>23245340.41</v>
      </c>
      <c r="I6" s="95">
        <v>0</v>
      </c>
      <c r="J6" s="96">
        <v>0</v>
      </c>
      <c r="K6" s="96">
        <v>0</v>
      </c>
      <c r="L6" s="96">
        <f t="shared" si="0"/>
        <v>0</v>
      </c>
      <c r="M6" s="59" t="s">
        <v>1142</v>
      </c>
    </row>
    <row r="7" spans="1:13" s="57" customFormat="1" ht="67.5">
      <c r="A7" s="58">
        <v>3</v>
      </c>
      <c r="B7" s="58" t="s">
        <v>837</v>
      </c>
      <c r="C7" s="58" t="s">
        <v>838</v>
      </c>
      <c r="D7" s="94">
        <v>19571307.56</v>
      </c>
      <c r="E7" s="97">
        <v>19571307.56</v>
      </c>
      <c r="F7" s="95">
        <v>0</v>
      </c>
      <c r="G7" s="95">
        <v>19139098.25</v>
      </c>
      <c r="H7" s="95">
        <v>19139098.25</v>
      </c>
      <c r="I7" s="95">
        <v>0</v>
      </c>
      <c r="J7" s="96">
        <v>0</v>
      </c>
      <c r="K7" s="96">
        <v>0</v>
      </c>
      <c r="L7" s="96">
        <f t="shared" si="0"/>
        <v>432209.30999999866</v>
      </c>
      <c r="M7" s="59" t="s">
        <v>1143</v>
      </c>
    </row>
    <row r="8" spans="1:13" s="298" customFormat="1" ht="33.75">
      <c r="A8" s="295">
        <v>4</v>
      </c>
      <c r="B8" s="295" t="s">
        <v>839</v>
      </c>
      <c r="C8" s="295"/>
      <c r="D8" s="296">
        <v>22610200</v>
      </c>
      <c r="E8" s="299">
        <v>22610200</v>
      </c>
      <c r="F8" s="296">
        <v>0</v>
      </c>
      <c r="G8" s="296">
        <v>17875800</v>
      </c>
      <c r="H8" s="296">
        <v>17875800</v>
      </c>
      <c r="I8" s="296">
        <v>0</v>
      </c>
      <c r="J8" s="297">
        <v>0</v>
      </c>
      <c r="K8" s="297">
        <v>0</v>
      </c>
      <c r="L8" s="297">
        <f t="shared" si="0"/>
        <v>4734400</v>
      </c>
      <c r="M8" s="295" t="s">
        <v>1377</v>
      </c>
    </row>
    <row r="9" spans="1:13" s="57" customFormat="1" ht="67.5">
      <c r="A9" s="58">
        <v>5</v>
      </c>
      <c r="B9" s="58" t="s">
        <v>1013</v>
      </c>
      <c r="C9" s="58"/>
      <c r="D9" s="94">
        <v>29689025.21</v>
      </c>
      <c r="E9" s="94">
        <v>29689025.21</v>
      </c>
      <c r="F9" s="94">
        <v>0</v>
      </c>
      <c r="G9" s="94">
        <v>29689025.21</v>
      </c>
      <c r="H9" s="94">
        <v>29689025.21</v>
      </c>
      <c r="I9" s="95">
        <v>0</v>
      </c>
      <c r="J9" s="96">
        <v>0</v>
      </c>
      <c r="K9" s="96">
        <v>0</v>
      </c>
      <c r="L9" s="96">
        <f t="shared" si="0"/>
        <v>0</v>
      </c>
      <c r="M9" s="59" t="s">
        <v>1131</v>
      </c>
    </row>
    <row r="10" spans="1:13" s="57" customFormat="1" ht="51">
      <c r="A10" s="58">
        <v>6</v>
      </c>
      <c r="B10" s="58" t="s">
        <v>1012</v>
      </c>
      <c r="C10" s="58"/>
      <c r="D10" s="94">
        <v>87463216.11</v>
      </c>
      <c r="E10" s="94">
        <v>87463216.11</v>
      </c>
      <c r="F10" s="94"/>
      <c r="G10" s="94">
        <v>87463216.11</v>
      </c>
      <c r="H10" s="94">
        <v>87463216.11</v>
      </c>
      <c r="I10" s="95">
        <v>0</v>
      </c>
      <c r="J10" s="96">
        <v>0</v>
      </c>
      <c r="K10" s="96">
        <v>0</v>
      </c>
      <c r="L10" s="96">
        <f t="shared" si="0"/>
        <v>0</v>
      </c>
      <c r="M10" s="59" t="s">
        <v>1020</v>
      </c>
    </row>
    <row r="11" spans="1:13" s="298" customFormat="1" ht="33.75" customHeight="1">
      <c r="A11" s="435">
        <v>7</v>
      </c>
      <c r="B11" s="435" t="s">
        <v>976</v>
      </c>
      <c r="C11" s="295"/>
      <c r="D11" s="296">
        <v>14235800</v>
      </c>
      <c r="E11" s="296">
        <v>0</v>
      </c>
      <c r="F11" s="296">
        <v>14235800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7">
        <f t="shared" si="0"/>
        <v>14235800</v>
      </c>
      <c r="M11" s="581" t="s">
        <v>1564</v>
      </c>
    </row>
    <row r="12" spans="1:13" s="298" customFormat="1" ht="51.75" customHeight="1">
      <c r="A12" s="435"/>
      <c r="B12" s="435"/>
      <c r="C12" s="295"/>
      <c r="D12" s="296">
        <f>E12+F12</f>
        <v>15098625</v>
      </c>
      <c r="E12" s="296">
        <v>7930125</v>
      </c>
      <c r="F12" s="296">
        <v>7168500</v>
      </c>
      <c r="G12" s="296">
        <v>0</v>
      </c>
      <c r="H12" s="296">
        <v>0</v>
      </c>
      <c r="I12" s="296">
        <v>0</v>
      </c>
      <c r="J12" s="296">
        <v>7930125</v>
      </c>
      <c r="K12" s="296">
        <v>7168500</v>
      </c>
      <c r="L12" s="297">
        <f>D12-G12-J12-K12</f>
        <v>0</v>
      </c>
      <c r="M12" s="582"/>
    </row>
    <row r="13" spans="1:13" s="298" customFormat="1" ht="51.75" customHeight="1">
      <c r="A13" s="435"/>
      <c r="B13" s="435"/>
      <c r="C13" s="295"/>
      <c r="D13" s="296">
        <v>14932724.63</v>
      </c>
      <c r="E13" s="296">
        <v>0</v>
      </c>
      <c r="F13" s="296">
        <v>14932724.63</v>
      </c>
      <c r="G13" s="296">
        <v>0</v>
      </c>
      <c r="H13" s="296">
        <v>0</v>
      </c>
      <c r="I13" s="296">
        <v>0</v>
      </c>
      <c r="J13" s="296">
        <v>0</v>
      </c>
      <c r="K13" s="296">
        <v>14932724.63</v>
      </c>
      <c r="L13" s="297">
        <f>D13-G13-J13-K13</f>
        <v>0</v>
      </c>
      <c r="M13" s="583"/>
    </row>
    <row r="14" spans="1:13" s="57" customFormat="1" ht="30" customHeight="1">
      <c r="A14" s="60">
        <v>7</v>
      </c>
      <c r="B14" s="430" t="s">
        <v>6</v>
      </c>
      <c r="C14" s="431"/>
      <c r="D14" s="99">
        <f aca="true" t="shared" si="1" ref="D14:L14">SUM(D5:D13)</f>
        <v>238523056.99</v>
      </c>
      <c r="E14" s="100">
        <f t="shared" si="1"/>
        <v>202186032.36</v>
      </c>
      <c r="F14" s="100">
        <f t="shared" si="1"/>
        <v>36337024.63</v>
      </c>
      <c r="G14" s="100">
        <f t="shared" si="1"/>
        <v>189065308.72000003</v>
      </c>
      <c r="H14" s="100">
        <f t="shared" si="1"/>
        <v>189065308.72000003</v>
      </c>
      <c r="I14" s="100">
        <f t="shared" si="1"/>
        <v>0</v>
      </c>
      <c r="J14" s="100">
        <f t="shared" si="1"/>
        <v>7930125</v>
      </c>
      <c r="K14" s="100">
        <f t="shared" si="1"/>
        <v>22101224.630000003</v>
      </c>
      <c r="L14" s="100">
        <f t="shared" si="1"/>
        <v>19426398.64</v>
      </c>
      <c r="M14" s="61"/>
    </row>
    <row r="15" spans="1:6" ht="30" customHeight="1">
      <c r="A15" s="9"/>
      <c r="B15" s="9"/>
      <c r="C15" s="9"/>
      <c r="D15" s="10"/>
      <c r="E15" s="10"/>
      <c r="F15" s="10"/>
    </row>
    <row r="16" spans="1:6" ht="30" customHeight="1">
      <c r="A16" s="9"/>
      <c r="B16" s="9"/>
      <c r="C16" s="9"/>
      <c r="D16" s="10"/>
      <c r="E16" s="10"/>
      <c r="F16" s="10"/>
    </row>
  </sheetData>
  <sheetProtection/>
  <mergeCells count="14">
    <mergeCell ref="A2:M2"/>
    <mergeCell ref="M3:M4"/>
    <mergeCell ref="A11:A13"/>
    <mergeCell ref="B11:B13"/>
    <mergeCell ref="L3:L4"/>
    <mergeCell ref="M11:M13"/>
    <mergeCell ref="A1:M1"/>
    <mergeCell ref="B14:C14"/>
    <mergeCell ref="D3:F3"/>
    <mergeCell ref="G3:I3"/>
    <mergeCell ref="A3:A4"/>
    <mergeCell ref="B3:B4"/>
    <mergeCell ref="C3:C4"/>
    <mergeCell ref="J3:K3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:A5"/>
    </sheetView>
  </sheetViews>
  <sheetFormatPr defaultColWidth="8.8515625" defaultRowHeight="15"/>
  <cols>
    <col min="1" max="5" width="8.8515625" style="0" customWidth="1"/>
    <col min="6" max="6" width="16.140625" style="0" customWidth="1"/>
    <col min="7" max="7" width="13.421875" style="0" customWidth="1"/>
    <col min="8" max="8" width="14.140625" style="0" customWidth="1"/>
    <col min="9" max="9" width="16.421875" style="0" customWidth="1"/>
    <col min="10" max="11" width="16.8515625" style="0" customWidth="1"/>
    <col min="12" max="12" width="26.8515625" style="0" customWidth="1"/>
  </cols>
  <sheetData>
    <row r="1" spans="1:12" ht="31.5" customHeight="1">
      <c r="A1" s="429" t="s">
        <v>1117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37.5" customHeight="1" thickBot="1">
      <c r="A2" s="436" t="s">
        <v>1550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</row>
    <row r="3" spans="1:12" ht="52.5" customHeight="1">
      <c r="A3" s="442" t="s">
        <v>0</v>
      </c>
      <c r="B3" s="448" t="s">
        <v>883</v>
      </c>
      <c r="C3" s="448"/>
      <c r="D3" s="448"/>
      <c r="E3" s="448"/>
      <c r="F3" s="437" t="s">
        <v>1127</v>
      </c>
      <c r="G3" s="437"/>
      <c r="H3" s="437"/>
      <c r="I3" s="438" t="s">
        <v>1128</v>
      </c>
      <c r="J3" s="439"/>
      <c r="K3" s="450" t="s">
        <v>1391</v>
      </c>
      <c r="L3" s="445" t="s">
        <v>4</v>
      </c>
    </row>
    <row r="4" spans="1:12" ht="41.25" customHeight="1">
      <c r="A4" s="443"/>
      <c r="B4" s="449"/>
      <c r="C4" s="449"/>
      <c r="D4" s="449"/>
      <c r="E4" s="449"/>
      <c r="F4" s="48" t="s">
        <v>1057</v>
      </c>
      <c r="G4" s="48" t="s">
        <v>1058</v>
      </c>
      <c r="H4" s="48" t="s">
        <v>6</v>
      </c>
      <c r="I4" s="49" t="s">
        <v>1059</v>
      </c>
      <c r="J4" s="49" t="s">
        <v>5</v>
      </c>
      <c r="K4" s="451"/>
      <c r="L4" s="446"/>
    </row>
    <row r="5" spans="1:12" ht="33" customHeight="1">
      <c r="A5" s="444"/>
      <c r="B5" s="48" t="s">
        <v>1060</v>
      </c>
      <c r="C5" s="48" t="s">
        <v>1061</v>
      </c>
      <c r="D5" s="48" t="s">
        <v>1062</v>
      </c>
      <c r="E5" s="48" t="s">
        <v>1063</v>
      </c>
      <c r="F5" s="49" t="s">
        <v>1064</v>
      </c>
      <c r="G5" s="49" t="s">
        <v>1065</v>
      </c>
      <c r="H5" s="49" t="s">
        <v>1064</v>
      </c>
      <c r="I5" s="49" t="s">
        <v>1064</v>
      </c>
      <c r="J5" s="49" t="s">
        <v>1064</v>
      </c>
      <c r="K5" s="49" t="s">
        <v>1064</v>
      </c>
      <c r="L5" s="447"/>
    </row>
    <row r="6" spans="1:12" ht="52.5" customHeight="1">
      <c r="A6" s="25">
        <v>1</v>
      </c>
      <c r="B6" s="26" t="s">
        <v>818</v>
      </c>
      <c r="C6" s="27" t="s">
        <v>1066</v>
      </c>
      <c r="D6" s="27" t="s">
        <v>1067</v>
      </c>
      <c r="E6" s="27" t="s">
        <v>1068</v>
      </c>
      <c r="F6" s="28">
        <v>17430</v>
      </c>
      <c r="G6" s="28">
        <v>64790.4</v>
      </c>
      <c r="H6" s="28">
        <v>82220.4</v>
      </c>
      <c r="I6" s="28">
        <v>82220.4</v>
      </c>
      <c r="J6" s="204">
        <f>H6-I6</f>
        <v>0</v>
      </c>
      <c r="K6" s="309"/>
      <c r="L6" s="34" t="s">
        <v>1069</v>
      </c>
    </row>
    <row r="7" spans="1:12" ht="52.5" customHeight="1">
      <c r="A7" s="25">
        <v>2</v>
      </c>
      <c r="B7" s="29" t="s">
        <v>819</v>
      </c>
      <c r="C7" s="27" t="s">
        <v>1070</v>
      </c>
      <c r="D7" s="27" t="s">
        <v>1071</v>
      </c>
      <c r="E7" s="30" t="s">
        <v>1072</v>
      </c>
      <c r="F7" s="28">
        <v>8523.6</v>
      </c>
      <c r="G7" s="28">
        <v>19096.9</v>
      </c>
      <c r="H7" s="28">
        <v>27620.5</v>
      </c>
      <c r="I7" s="28">
        <v>27620.5</v>
      </c>
      <c r="J7" s="204">
        <f>H7-I7</f>
        <v>0</v>
      </c>
      <c r="K7" s="309"/>
      <c r="L7" s="34" t="s">
        <v>1069</v>
      </c>
    </row>
    <row r="8" spans="1:12" ht="52.5" customHeight="1">
      <c r="A8" s="25">
        <v>3</v>
      </c>
      <c r="B8" s="29" t="s">
        <v>820</v>
      </c>
      <c r="C8" s="27" t="s">
        <v>1073</v>
      </c>
      <c r="D8" s="27" t="s">
        <v>1071</v>
      </c>
      <c r="E8" s="30" t="s">
        <v>1074</v>
      </c>
      <c r="F8" s="28">
        <v>9714</v>
      </c>
      <c r="G8" s="28">
        <v>34887</v>
      </c>
      <c r="H8" s="28">
        <v>44601</v>
      </c>
      <c r="I8" s="28">
        <v>44601</v>
      </c>
      <c r="J8" s="204">
        <f>H8-I8</f>
        <v>0</v>
      </c>
      <c r="K8" s="309"/>
      <c r="L8" s="34" t="s">
        <v>1069</v>
      </c>
    </row>
    <row r="9" spans="1:12" s="206" customFormat="1" ht="52.5" customHeight="1">
      <c r="A9" s="25">
        <v>4</v>
      </c>
      <c r="B9" s="31" t="s">
        <v>821</v>
      </c>
      <c r="C9" s="27" t="s">
        <v>1075</v>
      </c>
      <c r="D9" s="27" t="s">
        <v>1076</v>
      </c>
      <c r="E9" s="30" t="s">
        <v>1077</v>
      </c>
      <c r="F9" s="28">
        <v>16815</v>
      </c>
      <c r="G9" s="28">
        <v>32806</v>
      </c>
      <c r="H9" s="28">
        <v>49621</v>
      </c>
      <c r="I9" s="28">
        <v>49621</v>
      </c>
      <c r="J9" s="204">
        <f>H9-I9</f>
        <v>0</v>
      </c>
      <c r="K9" s="309"/>
      <c r="L9" s="34" t="s">
        <v>1069</v>
      </c>
    </row>
    <row r="10" spans="1:12" ht="52.5" customHeight="1">
      <c r="A10" s="25">
        <v>5</v>
      </c>
      <c r="B10" s="349" t="s">
        <v>822</v>
      </c>
      <c r="C10" s="350" t="s">
        <v>1078</v>
      </c>
      <c r="D10" s="350" t="s">
        <v>1079</v>
      </c>
      <c r="E10" s="351" t="s">
        <v>1080</v>
      </c>
      <c r="F10" s="28">
        <v>248500</v>
      </c>
      <c r="G10" s="28">
        <v>0</v>
      </c>
      <c r="H10" s="28">
        <v>248500</v>
      </c>
      <c r="I10" s="28">
        <v>223500</v>
      </c>
      <c r="J10" s="28">
        <f>H10-I10</f>
        <v>25000</v>
      </c>
      <c r="K10" s="352"/>
      <c r="L10" s="34" t="s">
        <v>1081</v>
      </c>
    </row>
    <row r="11" spans="1:12" ht="52.5" customHeight="1">
      <c r="A11" s="25">
        <v>6</v>
      </c>
      <c r="B11" s="31" t="s">
        <v>823</v>
      </c>
      <c r="C11" s="27" t="s">
        <v>1082</v>
      </c>
      <c r="D11" s="27" t="s">
        <v>1083</v>
      </c>
      <c r="E11" s="30" t="s">
        <v>1084</v>
      </c>
      <c r="F11" s="28">
        <v>1919</v>
      </c>
      <c r="G11" s="28">
        <v>9384</v>
      </c>
      <c r="H11" s="28">
        <v>11303</v>
      </c>
      <c r="I11" s="28">
        <v>11303</v>
      </c>
      <c r="J11" s="204">
        <f aca="true" t="shared" si="0" ref="J11:J19">H11-I11</f>
        <v>0</v>
      </c>
      <c r="K11" s="309"/>
      <c r="L11" s="34" t="s">
        <v>1069</v>
      </c>
    </row>
    <row r="12" spans="1:12" ht="52.5" customHeight="1">
      <c r="A12" s="25">
        <v>7</v>
      </c>
      <c r="B12" s="31" t="s">
        <v>824</v>
      </c>
      <c r="C12" s="27" t="s">
        <v>1085</v>
      </c>
      <c r="D12" s="27" t="s">
        <v>1083</v>
      </c>
      <c r="E12" s="30" t="s">
        <v>1086</v>
      </c>
      <c r="F12" s="28">
        <v>2131</v>
      </c>
      <c r="G12" s="28">
        <v>7815</v>
      </c>
      <c r="H12" s="28">
        <v>9946</v>
      </c>
      <c r="I12" s="28">
        <v>9946</v>
      </c>
      <c r="J12" s="204">
        <f t="shared" si="0"/>
        <v>0</v>
      </c>
      <c r="K12" s="309"/>
      <c r="L12" s="34" t="s">
        <v>1069</v>
      </c>
    </row>
    <row r="13" spans="1:12" ht="52.5" customHeight="1">
      <c r="A13" s="25">
        <v>8</v>
      </c>
      <c r="B13" s="26" t="s">
        <v>359</v>
      </c>
      <c r="C13" s="27" t="s">
        <v>1087</v>
      </c>
      <c r="D13" s="27" t="s">
        <v>1083</v>
      </c>
      <c r="E13" s="30" t="s">
        <v>1088</v>
      </c>
      <c r="F13" s="28">
        <v>68000</v>
      </c>
      <c r="G13" s="28">
        <v>0</v>
      </c>
      <c r="H13" s="28">
        <v>68000</v>
      </c>
      <c r="I13" s="28">
        <v>68000</v>
      </c>
      <c r="J13" s="204">
        <f t="shared" si="0"/>
        <v>0</v>
      </c>
      <c r="K13" s="309"/>
      <c r="L13" s="34" t="s">
        <v>1089</v>
      </c>
    </row>
    <row r="14" spans="1:12" ht="52.5" customHeight="1">
      <c r="A14" s="25">
        <v>9</v>
      </c>
      <c r="B14" s="26" t="s">
        <v>825</v>
      </c>
      <c r="C14" s="27" t="s">
        <v>1090</v>
      </c>
      <c r="D14" s="27" t="s">
        <v>1091</v>
      </c>
      <c r="E14" s="30" t="s">
        <v>1092</v>
      </c>
      <c r="F14" s="28">
        <v>9000</v>
      </c>
      <c r="G14" s="28">
        <v>13500</v>
      </c>
      <c r="H14" s="28">
        <v>22500</v>
      </c>
      <c r="I14" s="28">
        <v>21864.74</v>
      </c>
      <c r="J14" s="204">
        <f t="shared" si="0"/>
        <v>635.2599999999984</v>
      </c>
      <c r="K14" s="309"/>
      <c r="L14" s="34" t="s">
        <v>1355</v>
      </c>
    </row>
    <row r="15" spans="1:12" ht="52.5" customHeight="1">
      <c r="A15" s="25">
        <v>10</v>
      </c>
      <c r="B15" s="26" t="s">
        <v>1094</v>
      </c>
      <c r="C15" s="27" t="s">
        <v>1095</v>
      </c>
      <c r="D15" s="27" t="s">
        <v>1083</v>
      </c>
      <c r="E15" s="30" t="s">
        <v>1096</v>
      </c>
      <c r="F15" s="28">
        <v>12000</v>
      </c>
      <c r="G15" s="28">
        <v>12000</v>
      </c>
      <c r="H15" s="28">
        <v>24000</v>
      </c>
      <c r="I15" s="28">
        <v>23339.34</v>
      </c>
      <c r="J15" s="204">
        <f t="shared" si="0"/>
        <v>660.6599999999999</v>
      </c>
      <c r="K15" s="309"/>
      <c r="L15" s="34" t="s">
        <v>1355</v>
      </c>
    </row>
    <row r="16" spans="1:12" s="206" customFormat="1" ht="52.5" customHeight="1">
      <c r="A16" s="201">
        <v>11</v>
      </c>
      <c r="B16" s="353" t="s">
        <v>826</v>
      </c>
      <c r="C16" s="202" t="s">
        <v>1097</v>
      </c>
      <c r="D16" s="202" t="s">
        <v>1083</v>
      </c>
      <c r="E16" s="203" t="s">
        <v>1098</v>
      </c>
      <c r="F16" s="204">
        <v>23859</v>
      </c>
      <c r="G16" s="204">
        <v>51694.5</v>
      </c>
      <c r="H16" s="204">
        <v>75553.5</v>
      </c>
      <c r="I16" s="204">
        <v>75014.84</v>
      </c>
      <c r="J16" s="204">
        <f t="shared" si="0"/>
        <v>538.6600000000035</v>
      </c>
      <c r="K16" s="354">
        <v>44000</v>
      </c>
      <c r="L16" s="205" t="s">
        <v>1356</v>
      </c>
    </row>
    <row r="17" spans="1:12" s="206" customFormat="1" ht="52.5" customHeight="1">
      <c r="A17" s="201">
        <v>12</v>
      </c>
      <c r="B17" s="353" t="s">
        <v>827</v>
      </c>
      <c r="C17" s="202" t="s">
        <v>1099</v>
      </c>
      <c r="D17" s="202" t="s">
        <v>1083</v>
      </c>
      <c r="E17" s="203" t="s">
        <v>1100</v>
      </c>
      <c r="F17" s="204">
        <v>7900</v>
      </c>
      <c r="G17" s="204">
        <v>26019</v>
      </c>
      <c r="H17" s="204">
        <v>33919</v>
      </c>
      <c r="I17" s="204">
        <v>33461.62</v>
      </c>
      <c r="J17" s="204">
        <f t="shared" si="0"/>
        <v>457.3799999999974</v>
      </c>
      <c r="K17" s="354">
        <v>31900</v>
      </c>
      <c r="L17" s="205" t="s">
        <v>1355</v>
      </c>
    </row>
    <row r="18" spans="1:12" s="206" customFormat="1" ht="52.5" customHeight="1">
      <c r="A18" s="201">
        <v>13</v>
      </c>
      <c r="B18" s="353" t="s">
        <v>828</v>
      </c>
      <c r="C18" s="202" t="s">
        <v>1101</v>
      </c>
      <c r="D18" s="202" t="s">
        <v>1083</v>
      </c>
      <c r="E18" s="203" t="s">
        <v>1102</v>
      </c>
      <c r="F18" s="204">
        <v>22734</v>
      </c>
      <c r="G18" s="204">
        <v>56835</v>
      </c>
      <c r="H18" s="204">
        <v>79569</v>
      </c>
      <c r="I18" s="204">
        <v>78806.7</v>
      </c>
      <c r="J18" s="204">
        <f t="shared" si="0"/>
        <v>762.3000000000029</v>
      </c>
      <c r="K18" s="354">
        <v>46200</v>
      </c>
      <c r="L18" s="205" t="s">
        <v>1356</v>
      </c>
    </row>
    <row r="19" spans="1:12" s="206" customFormat="1" ht="52.5" customHeight="1">
      <c r="A19" s="201">
        <v>14</v>
      </c>
      <c r="B19" s="353" t="s">
        <v>829</v>
      </c>
      <c r="C19" s="202" t="s">
        <v>1103</v>
      </c>
      <c r="D19" s="202" t="s">
        <v>1083</v>
      </c>
      <c r="E19" s="203" t="s">
        <v>1100</v>
      </c>
      <c r="F19" s="204">
        <v>13600</v>
      </c>
      <c r="G19" s="204">
        <v>35231</v>
      </c>
      <c r="H19" s="204">
        <v>48831</v>
      </c>
      <c r="I19" s="204">
        <v>48322.8</v>
      </c>
      <c r="J19" s="204">
        <f t="shared" si="0"/>
        <v>508.1999999999971</v>
      </c>
      <c r="K19" s="354">
        <v>36300</v>
      </c>
      <c r="L19" s="205" t="s">
        <v>1093</v>
      </c>
    </row>
    <row r="20" spans="1:12" ht="18" thickBot="1">
      <c r="A20" s="32">
        <v>14</v>
      </c>
      <c r="B20" s="440" t="s">
        <v>6</v>
      </c>
      <c r="C20" s="441"/>
      <c r="D20" s="441"/>
      <c r="E20" s="441"/>
      <c r="F20" s="33">
        <f aca="true" t="shared" si="1" ref="F20:K20">SUM(F6:F19)</f>
        <v>462125.6</v>
      </c>
      <c r="G20" s="33">
        <f t="shared" si="1"/>
        <v>364058.8</v>
      </c>
      <c r="H20" s="33">
        <f t="shared" si="1"/>
        <v>826184.4</v>
      </c>
      <c r="I20" s="33">
        <f>SUM(I6:I19)</f>
        <v>797621.94</v>
      </c>
      <c r="J20" s="33">
        <f t="shared" si="1"/>
        <v>28562.46</v>
      </c>
      <c r="K20" s="33">
        <f t="shared" si="1"/>
        <v>158400</v>
      </c>
      <c r="L20" s="35"/>
    </row>
  </sheetData>
  <sheetProtection/>
  <mergeCells count="9">
    <mergeCell ref="B3:E4"/>
    <mergeCell ref="K3:K4"/>
    <mergeCell ref="A1:L1"/>
    <mergeCell ref="A2:L2"/>
    <mergeCell ref="F3:H3"/>
    <mergeCell ref="I3:J3"/>
    <mergeCell ref="B20:E20"/>
    <mergeCell ref="A3:A5"/>
    <mergeCell ref="L3: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3" sqref="A3:A4"/>
    </sheetView>
  </sheetViews>
  <sheetFormatPr defaultColWidth="8.8515625" defaultRowHeight="15"/>
  <cols>
    <col min="1" max="1" width="8.8515625" style="0" customWidth="1"/>
    <col min="2" max="2" width="16.421875" style="0" customWidth="1"/>
    <col min="3" max="3" width="13.140625" style="0" customWidth="1"/>
    <col min="4" max="4" width="11.8515625" style="0" customWidth="1"/>
    <col min="5" max="5" width="9.8515625" style="0" customWidth="1"/>
    <col min="6" max="6" width="12.8515625" style="0" bestFit="1" customWidth="1"/>
    <col min="7" max="7" width="11.8515625" style="0" customWidth="1"/>
    <col min="8" max="8" width="12.00390625" style="0" customWidth="1"/>
    <col min="9" max="9" width="8.8515625" style="0" customWidth="1"/>
    <col min="10" max="10" width="13.421875" style="0" customWidth="1"/>
  </cols>
  <sheetData>
    <row r="1" spans="1:10" ht="39" customHeight="1">
      <c r="A1" s="452" t="s">
        <v>1117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30" customHeight="1">
      <c r="A2" s="425" t="s">
        <v>1551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57" customHeight="1">
      <c r="A3" s="397" t="s">
        <v>0</v>
      </c>
      <c r="B3" s="397" t="s">
        <v>1</v>
      </c>
      <c r="C3" s="397" t="s">
        <v>3</v>
      </c>
      <c r="D3" s="454"/>
      <c r="E3" s="454"/>
      <c r="F3" s="397" t="s">
        <v>1274</v>
      </c>
      <c r="G3" s="397"/>
      <c r="H3" s="422"/>
      <c r="I3" s="420" t="s">
        <v>5</v>
      </c>
      <c r="J3" s="397" t="s">
        <v>1035</v>
      </c>
    </row>
    <row r="4" spans="1:10" ht="57" customHeight="1">
      <c r="A4" s="397"/>
      <c r="B4" s="397"/>
      <c r="C4" s="46" t="s">
        <v>6</v>
      </c>
      <c r="D4" s="46" t="s">
        <v>7</v>
      </c>
      <c r="E4" s="46" t="s">
        <v>817</v>
      </c>
      <c r="F4" s="46" t="s">
        <v>6</v>
      </c>
      <c r="G4" s="46" t="s">
        <v>1030</v>
      </c>
      <c r="H4" s="47" t="s">
        <v>1031</v>
      </c>
      <c r="I4" s="455"/>
      <c r="J4" s="397"/>
    </row>
    <row r="5" spans="1:10" ht="57" customHeight="1">
      <c r="A5" s="39">
        <v>1</v>
      </c>
      <c r="B5" s="39" t="s">
        <v>830</v>
      </c>
      <c r="C5" s="43">
        <v>43852158.85</v>
      </c>
      <c r="D5" s="39">
        <v>41699159.23</v>
      </c>
      <c r="E5" s="39">
        <v>2152999.62</v>
      </c>
      <c r="F5" s="43">
        <v>43852158.85</v>
      </c>
      <c r="G5" s="39">
        <v>41699159.23</v>
      </c>
      <c r="H5" s="39">
        <v>2152999.62</v>
      </c>
      <c r="I5" s="101">
        <v>0</v>
      </c>
      <c r="J5" s="44"/>
    </row>
    <row r="6" spans="1:10" ht="57" customHeight="1">
      <c r="A6" s="42">
        <v>1</v>
      </c>
      <c r="B6" s="42" t="s">
        <v>1034</v>
      </c>
      <c r="C6" s="42">
        <f>SUM(C5:C5)</f>
        <v>43852158.85</v>
      </c>
      <c r="D6" s="42">
        <f>SUM(D5:D5)</f>
        <v>41699159.23</v>
      </c>
      <c r="E6" s="42">
        <f>SUM(E5:E5)</f>
        <v>2152999.62</v>
      </c>
      <c r="F6" s="45">
        <f>SUM(F5:F5)</f>
        <v>43852158.85</v>
      </c>
      <c r="G6" s="45">
        <f>SUM(G5:G5)</f>
        <v>41699159.23</v>
      </c>
      <c r="H6" s="45">
        <f>SUM(H5:H5)</f>
        <v>2152999.62</v>
      </c>
      <c r="I6" s="102">
        <f>SUM(I5:I5)</f>
        <v>0</v>
      </c>
      <c r="J6" s="149"/>
    </row>
  </sheetData>
  <sheetProtection/>
  <mergeCells count="8">
    <mergeCell ref="A1:J1"/>
    <mergeCell ref="A2:J2"/>
    <mergeCell ref="J3:J4"/>
    <mergeCell ref="C3:E3"/>
    <mergeCell ref="F3:H3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pane xSplit="3" ySplit="4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4"/>
    </sheetView>
  </sheetViews>
  <sheetFormatPr defaultColWidth="8.8515625" defaultRowHeight="15"/>
  <cols>
    <col min="1" max="1" width="9.421875" style="0" bestFit="1" customWidth="1"/>
    <col min="2" max="2" width="9.00390625" style="0" bestFit="1" customWidth="1"/>
    <col min="3" max="3" width="30.421875" style="14" customWidth="1"/>
    <col min="4" max="4" width="15.421875" style="0" bestFit="1" customWidth="1"/>
    <col min="5" max="5" width="15.7109375" style="0" customWidth="1"/>
    <col min="6" max="6" width="14.7109375" style="0" bestFit="1" customWidth="1"/>
    <col min="7" max="8" width="15.421875" style="0" bestFit="1" customWidth="1"/>
    <col min="9" max="9" width="16.140625" style="0" bestFit="1" customWidth="1"/>
    <col min="10" max="10" width="17.00390625" style="0" customWidth="1"/>
    <col min="11" max="11" width="16.140625" style="0" customWidth="1"/>
    <col min="12" max="12" width="25.28125" style="0" bestFit="1" customWidth="1"/>
    <col min="13" max="13" width="16.8515625" style="0" customWidth="1"/>
  </cols>
  <sheetData>
    <row r="1" spans="1:13" ht="42" customHeight="1">
      <c r="A1" s="456" t="s">
        <v>1117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45" customHeight="1">
      <c r="A2" s="425" t="s">
        <v>1552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s="62" customFormat="1" ht="30" customHeight="1">
      <c r="A3" s="397" t="s">
        <v>1132</v>
      </c>
      <c r="B3" s="398" t="s">
        <v>1016</v>
      </c>
      <c r="C3" s="397" t="s">
        <v>1</v>
      </c>
      <c r="D3" s="457" t="s">
        <v>3</v>
      </c>
      <c r="E3" s="457"/>
      <c r="F3" s="457"/>
      <c r="G3" s="457" t="s">
        <v>1109</v>
      </c>
      <c r="H3" s="457"/>
      <c r="I3" s="457"/>
      <c r="J3" s="457" t="s">
        <v>1383</v>
      </c>
      <c r="K3" s="457"/>
      <c r="L3" s="398" t="s">
        <v>1119</v>
      </c>
      <c r="M3" s="397" t="s">
        <v>1120</v>
      </c>
    </row>
    <row r="4" spans="1:13" s="62" customFormat="1" ht="30" customHeight="1">
      <c r="A4" s="397"/>
      <c r="B4" s="399"/>
      <c r="C4" s="397"/>
      <c r="D4" s="46" t="s">
        <v>6</v>
      </c>
      <c r="E4" s="46" t="s">
        <v>1395</v>
      </c>
      <c r="F4" s="46" t="s">
        <v>1396</v>
      </c>
      <c r="G4" s="91" t="s">
        <v>6</v>
      </c>
      <c r="H4" s="46" t="s">
        <v>1395</v>
      </c>
      <c r="I4" s="278" t="s">
        <v>1397</v>
      </c>
      <c r="J4" s="278" t="s">
        <v>1370</v>
      </c>
      <c r="K4" s="278" t="s">
        <v>1373</v>
      </c>
      <c r="L4" s="399"/>
      <c r="M4" s="397"/>
    </row>
    <row r="5" spans="1:13" ht="30.75" customHeight="1">
      <c r="A5" s="5">
        <v>1</v>
      </c>
      <c r="B5" s="5">
        <v>32</v>
      </c>
      <c r="C5" s="5" t="s">
        <v>840</v>
      </c>
      <c r="D5" s="128">
        <v>2790672.61</v>
      </c>
      <c r="E5" s="128">
        <v>0</v>
      </c>
      <c r="F5" s="128">
        <v>2790672.61</v>
      </c>
      <c r="G5" s="125">
        <f aca="true" t="shared" si="0" ref="G5:G15">H5+I5</f>
        <v>2513935.1</v>
      </c>
      <c r="H5" s="125">
        <v>0</v>
      </c>
      <c r="I5" s="125">
        <v>2513935.1</v>
      </c>
      <c r="J5" s="125"/>
      <c r="K5" s="125"/>
      <c r="L5" s="125">
        <f>D5-G5</f>
        <v>276737.5099999998</v>
      </c>
      <c r="M5" s="13" t="s">
        <v>1138</v>
      </c>
    </row>
    <row r="6" spans="1:13" ht="30.75" customHeight="1">
      <c r="A6" s="5">
        <v>2</v>
      </c>
      <c r="B6" s="5">
        <v>33</v>
      </c>
      <c r="C6" s="5" t="s">
        <v>841</v>
      </c>
      <c r="D6" s="128">
        <v>616947.16</v>
      </c>
      <c r="E6" s="128">
        <v>0</v>
      </c>
      <c r="F6" s="128">
        <v>616947.16</v>
      </c>
      <c r="G6" s="125">
        <f t="shared" si="0"/>
        <v>616947.16</v>
      </c>
      <c r="H6" s="125">
        <v>0</v>
      </c>
      <c r="I6" s="125">
        <v>616947.16</v>
      </c>
      <c r="J6" s="125"/>
      <c r="K6" s="125"/>
      <c r="L6" s="125">
        <f>D6-G6</f>
        <v>0</v>
      </c>
      <c r="M6" s="17" t="s">
        <v>1138</v>
      </c>
    </row>
    <row r="7" spans="1:13" s="218" customFormat="1" ht="30.75" customHeight="1">
      <c r="A7" s="214">
        <v>3</v>
      </c>
      <c r="B7" s="214">
        <v>34</v>
      </c>
      <c r="C7" s="214" t="s">
        <v>842</v>
      </c>
      <c r="D7" s="215">
        <v>8054045</v>
      </c>
      <c r="E7" s="128">
        <v>0</v>
      </c>
      <c r="F7" s="276">
        <v>8054045</v>
      </c>
      <c r="G7" s="216">
        <f t="shared" si="0"/>
        <v>4233936</v>
      </c>
      <c r="H7" s="125">
        <v>0</v>
      </c>
      <c r="I7" s="216">
        <v>4233936</v>
      </c>
      <c r="J7" s="216"/>
      <c r="K7" s="216"/>
      <c r="L7" s="216">
        <f>D7-G7</f>
        <v>3820109</v>
      </c>
      <c r="M7" s="217"/>
    </row>
    <row r="8" spans="1:13" s="218" customFormat="1" ht="30.75" customHeight="1">
      <c r="A8" s="214">
        <v>4</v>
      </c>
      <c r="B8" s="214">
        <v>35</v>
      </c>
      <c r="C8" s="262" t="s">
        <v>843</v>
      </c>
      <c r="D8" s="208">
        <f>SUM(E8:F8)</f>
        <v>1022540</v>
      </c>
      <c r="E8" s="276">
        <v>1022540</v>
      </c>
      <c r="F8" s="275">
        <v>0</v>
      </c>
      <c r="G8" s="209">
        <f t="shared" si="0"/>
        <v>733769.3</v>
      </c>
      <c r="H8" s="257">
        <v>0</v>
      </c>
      <c r="I8" s="216">
        <v>733769.3</v>
      </c>
      <c r="J8" s="216">
        <v>0</v>
      </c>
      <c r="K8" s="260">
        <v>0</v>
      </c>
      <c r="L8" s="209">
        <f>D8-G8-J8-K8</f>
        <v>288770.69999999995</v>
      </c>
      <c r="M8" s="258"/>
    </row>
    <row r="9" spans="1:13" s="218" customFormat="1" ht="30.75" customHeight="1">
      <c r="A9" s="214">
        <v>5</v>
      </c>
      <c r="B9" s="214">
        <v>36</v>
      </c>
      <c r="C9" s="262" t="s">
        <v>844</v>
      </c>
      <c r="D9" s="208">
        <f>SUM(E9:F9)</f>
        <v>818497</v>
      </c>
      <c r="E9" s="276">
        <v>818497</v>
      </c>
      <c r="F9" s="275">
        <v>0</v>
      </c>
      <c r="G9" s="209">
        <f t="shared" si="0"/>
        <v>812267</v>
      </c>
      <c r="H9" s="257">
        <v>0</v>
      </c>
      <c r="I9" s="216">
        <v>812267</v>
      </c>
      <c r="J9" s="216">
        <v>0</v>
      </c>
      <c r="K9" s="260">
        <v>0</v>
      </c>
      <c r="L9" s="209">
        <f>D9-G9-J9-K9</f>
        <v>6230</v>
      </c>
      <c r="M9" s="258"/>
    </row>
    <row r="10" spans="1:13" ht="30.75" customHeight="1">
      <c r="A10" s="5">
        <v>6</v>
      </c>
      <c r="B10" s="5">
        <v>37</v>
      </c>
      <c r="C10" s="5" t="s">
        <v>845</v>
      </c>
      <c r="D10" s="128">
        <v>252318</v>
      </c>
      <c r="E10" s="128">
        <v>0</v>
      </c>
      <c r="F10" s="128">
        <v>252318</v>
      </c>
      <c r="G10" s="125">
        <f t="shared" si="0"/>
        <v>252318</v>
      </c>
      <c r="H10" s="125">
        <v>0</v>
      </c>
      <c r="I10" s="125">
        <v>252318</v>
      </c>
      <c r="J10" s="125"/>
      <c r="K10" s="125"/>
      <c r="L10" s="125">
        <f>D10-G10</f>
        <v>0</v>
      </c>
      <c r="M10" s="17" t="s">
        <v>1139</v>
      </c>
    </row>
    <row r="11" spans="1:13" s="218" customFormat="1" ht="30.75" customHeight="1">
      <c r="A11" s="5">
        <v>7</v>
      </c>
      <c r="B11" s="214">
        <v>38</v>
      </c>
      <c r="C11" s="214" t="s">
        <v>846</v>
      </c>
      <c r="D11" s="215">
        <v>668773.98</v>
      </c>
      <c r="E11" s="128">
        <v>0</v>
      </c>
      <c r="F11" s="276">
        <v>668773.98</v>
      </c>
      <c r="G11" s="216">
        <f t="shared" si="0"/>
        <v>633442.37</v>
      </c>
      <c r="H11" s="125">
        <v>0</v>
      </c>
      <c r="I11" s="216">
        <v>633442.37</v>
      </c>
      <c r="J11" s="216"/>
      <c r="K11" s="216"/>
      <c r="L11" s="216">
        <f>D11-G11</f>
        <v>35331.609999999986</v>
      </c>
      <c r="M11" s="217"/>
    </row>
    <row r="12" spans="1:13" s="218" customFormat="1" ht="30.75" customHeight="1">
      <c r="A12" s="214">
        <v>8</v>
      </c>
      <c r="B12" s="214">
        <v>39</v>
      </c>
      <c r="C12" s="214" t="s">
        <v>847</v>
      </c>
      <c r="D12" s="215">
        <v>934937.88</v>
      </c>
      <c r="E12" s="128">
        <v>0</v>
      </c>
      <c r="F12" s="276">
        <v>934937.88</v>
      </c>
      <c r="G12" s="216">
        <f t="shared" si="0"/>
        <v>857089.25</v>
      </c>
      <c r="H12" s="125">
        <v>0</v>
      </c>
      <c r="I12" s="216">
        <v>857089.25</v>
      </c>
      <c r="J12" s="216"/>
      <c r="K12" s="216"/>
      <c r="L12" s="216">
        <f>D12-G12</f>
        <v>77848.63</v>
      </c>
      <c r="M12" s="217"/>
    </row>
    <row r="13" spans="1:13" s="221" customFormat="1" ht="30.75" customHeight="1">
      <c r="A13" s="214">
        <v>9</v>
      </c>
      <c r="B13" s="219">
        <v>40</v>
      </c>
      <c r="C13" s="279" t="s">
        <v>848</v>
      </c>
      <c r="D13" s="215">
        <v>3494670</v>
      </c>
      <c r="E13" s="128">
        <v>0</v>
      </c>
      <c r="F13" s="276">
        <v>3494670</v>
      </c>
      <c r="G13" s="216">
        <f t="shared" si="0"/>
        <v>2687709.49</v>
      </c>
      <c r="H13" s="125">
        <v>0</v>
      </c>
      <c r="I13" s="216">
        <v>2687709.49</v>
      </c>
      <c r="J13" s="216"/>
      <c r="K13" s="216"/>
      <c r="L13" s="216">
        <f>D13-G13</f>
        <v>806960.5099999998</v>
      </c>
      <c r="M13" s="220"/>
    </row>
    <row r="14" spans="1:13" s="40" customFormat="1" ht="30.75" customHeight="1">
      <c r="A14" s="214">
        <v>10</v>
      </c>
      <c r="B14" s="39">
        <v>41</v>
      </c>
      <c r="C14" s="39" t="s">
        <v>849</v>
      </c>
      <c r="D14" s="128">
        <v>1446048.95</v>
      </c>
      <c r="E14" s="128">
        <v>0</v>
      </c>
      <c r="F14" s="128">
        <v>1446048.95</v>
      </c>
      <c r="G14" s="125">
        <f t="shared" si="0"/>
        <v>1335504.12</v>
      </c>
      <c r="H14" s="125">
        <v>0</v>
      </c>
      <c r="I14" s="125">
        <v>1335504.12</v>
      </c>
      <c r="J14" s="125"/>
      <c r="K14" s="125"/>
      <c r="L14" s="125">
        <f>D14-G14</f>
        <v>110544.82999999984</v>
      </c>
      <c r="M14" s="41" t="s">
        <v>1017</v>
      </c>
    </row>
    <row r="15" spans="1:13" s="221" customFormat="1" ht="30.75" customHeight="1">
      <c r="A15" s="5">
        <v>11</v>
      </c>
      <c r="B15" s="219">
        <v>42</v>
      </c>
      <c r="C15" s="279" t="s">
        <v>850</v>
      </c>
      <c r="D15" s="208">
        <f>SUM(E15:F15)</f>
        <v>29240276</v>
      </c>
      <c r="E15" s="275">
        <v>14517071</v>
      </c>
      <c r="F15" s="275">
        <v>14723205</v>
      </c>
      <c r="G15" s="209">
        <f t="shared" si="0"/>
        <v>14517071</v>
      </c>
      <c r="H15" s="257">
        <v>0</v>
      </c>
      <c r="I15" s="216">
        <v>14517071</v>
      </c>
      <c r="J15" s="216">
        <v>0</v>
      </c>
      <c r="K15" s="260">
        <v>0</v>
      </c>
      <c r="L15" s="209">
        <f>D15-G15-J15-K15</f>
        <v>14723205</v>
      </c>
      <c r="M15" s="258"/>
    </row>
    <row r="16" spans="1:13" s="221" customFormat="1" ht="30.75" customHeight="1">
      <c r="A16" s="219">
        <v>12</v>
      </c>
      <c r="B16" s="219">
        <v>44</v>
      </c>
      <c r="C16" s="279" t="s">
        <v>852</v>
      </c>
      <c r="D16" s="208">
        <f>SUM(E16:F16)</f>
        <v>3986657.92</v>
      </c>
      <c r="E16" s="276">
        <v>3986657.92</v>
      </c>
      <c r="F16" s="275">
        <v>0</v>
      </c>
      <c r="G16" s="209">
        <f>H16+I16</f>
        <v>3837365.57</v>
      </c>
      <c r="H16" s="257">
        <v>0</v>
      </c>
      <c r="I16" s="216">
        <v>3837365.57</v>
      </c>
      <c r="J16" s="216">
        <v>0</v>
      </c>
      <c r="K16" s="260">
        <v>0</v>
      </c>
      <c r="L16" s="209">
        <f>D16-G16-J16-K16</f>
        <v>149292.3500000001</v>
      </c>
      <c r="M16" s="258" t="s">
        <v>1540</v>
      </c>
    </row>
    <row r="17" spans="1:13" s="66" customFormat="1" ht="30.75" customHeight="1">
      <c r="A17" s="64">
        <v>13</v>
      </c>
      <c r="B17" s="64">
        <v>45</v>
      </c>
      <c r="C17" s="69" t="s">
        <v>854</v>
      </c>
      <c r="D17" s="130">
        <v>350000</v>
      </c>
      <c r="E17" s="130">
        <v>0</v>
      </c>
      <c r="F17" s="130">
        <v>350000</v>
      </c>
      <c r="G17" s="126">
        <f>H17+I17</f>
        <v>0</v>
      </c>
      <c r="H17" s="125">
        <v>0</v>
      </c>
      <c r="I17" s="130">
        <v>0</v>
      </c>
      <c r="J17" s="130"/>
      <c r="K17" s="130"/>
      <c r="L17" s="125">
        <f>D17-G17</f>
        <v>350000</v>
      </c>
      <c r="M17" s="65"/>
    </row>
    <row r="18" spans="1:13" s="225" customFormat="1" ht="30.75" customHeight="1">
      <c r="A18" s="326">
        <v>14</v>
      </c>
      <c r="B18" s="219">
        <v>46</v>
      </c>
      <c r="C18" s="222" t="s">
        <v>855</v>
      </c>
      <c r="D18" s="224">
        <v>4054662</v>
      </c>
      <c r="E18" s="130">
        <v>0</v>
      </c>
      <c r="F18" s="224">
        <v>4054662</v>
      </c>
      <c r="G18" s="216">
        <v>4054662</v>
      </c>
      <c r="H18" s="125">
        <v>0</v>
      </c>
      <c r="I18" s="224">
        <v>4054662</v>
      </c>
      <c r="J18" s="224"/>
      <c r="K18" s="224"/>
      <c r="L18" s="216">
        <f>D18-G18</f>
        <v>0</v>
      </c>
      <c r="M18" s="223" t="s">
        <v>1140</v>
      </c>
    </row>
    <row r="19" spans="1:13" s="70" customFormat="1" ht="30.75" customHeight="1">
      <c r="A19" s="64">
        <v>15</v>
      </c>
      <c r="B19" s="69">
        <v>47</v>
      </c>
      <c r="C19" s="68" t="s">
        <v>1029</v>
      </c>
      <c r="D19" s="92">
        <v>64762.72</v>
      </c>
      <c r="E19" s="130">
        <v>0</v>
      </c>
      <c r="F19" s="92">
        <v>64762.72</v>
      </c>
      <c r="G19" s="125">
        <f>H19+I19</f>
        <v>64762.72</v>
      </c>
      <c r="H19" s="125">
        <v>0</v>
      </c>
      <c r="I19" s="126">
        <v>64762.72</v>
      </c>
      <c r="J19" s="126"/>
      <c r="K19" s="126"/>
      <c r="L19" s="125">
        <f>D19-G19</f>
        <v>0</v>
      </c>
      <c r="M19" s="50"/>
    </row>
    <row r="20" spans="1:13" s="52" customFormat="1" ht="30.75" customHeight="1">
      <c r="A20" s="68">
        <v>16</v>
      </c>
      <c r="B20" s="69">
        <v>49</v>
      </c>
      <c r="C20" s="69" t="s">
        <v>1022</v>
      </c>
      <c r="D20" s="130">
        <v>6522354</v>
      </c>
      <c r="E20" s="130">
        <v>0</v>
      </c>
      <c r="F20" s="130">
        <v>6522354</v>
      </c>
      <c r="G20" s="126">
        <f>H20+I20</f>
        <v>4346118.6</v>
      </c>
      <c r="H20" s="125">
        <v>0</v>
      </c>
      <c r="I20" s="126">
        <v>4346118.6</v>
      </c>
      <c r="J20" s="126"/>
      <c r="K20" s="126"/>
      <c r="L20" s="125">
        <f>D20-G20</f>
        <v>2176235.4000000004</v>
      </c>
      <c r="M20" s="51"/>
    </row>
    <row r="21" spans="1:13" s="66" customFormat="1" ht="30.75" customHeight="1">
      <c r="A21" s="68">
        <v>17</v>
      </c>
      <c r="B21" s="69">
        <v>50</v>
      </c>
      <c r="C21" s="69" t="s">
        <v>1019</v>
      </c>
      <c r="D21" s="130">
        <v>850000</v>
      </c>
      <c r="E21" s="130">
        <v>0</v>
      </c>
      <c r="F21" s="130">
        <v>850000</v>
      </c>
      <c r="G21" s="126">
        <f>H21+I21</f>
        <v>0</v>
      </c>
      <c r="H21" s="125">
        <v>0</v>
      </c>
      <c r="I21" s="126">
        <v>0</v>
      </c>
      <c r="J21" s="126"/>
      <c r="K21" s="126"/>
      <c r="L21" s="125">
        <f>D21-G21</f>
        <v>850000</v>
      </c>
      <c r="M21" s="65"/>
    </row>
    <row r="22" spans="1:13" s="40" customFormat="1" ht="30.75" customHeight="1">
      <c r="A22" s="71">
        <v>18</v>
      </c>
      <c r="B22" s="72">
        <v>51</v>
      </c>
      <c r="C22" s="305" t="s">
        <v>1003</v>
      </c>
      <c r="D22" s="93">
        <v>250000</v>
      </c>
      <c r="E22" s="130">
        <v>0</v>
      </c>
      <c r="F22" s="93">
        <v>250000</v>
      </c>
      <c r="G22" s="125">
        <f>H22+I22</f>
        <v>236452.8</v>
      </c>
      <c r="H22" s="125">
        <v>0</v>
      </c>
      <c r="I22" s="127">
        <v>236452.8</v>
      </c>
      <c r="J22" s="127"/>
      <c r="K22" s="127"/>
      <c r="L22" s="125">
        <f>D22-G22</f>
        <v>13547.200000000012</v>
      </c>
      <c r="M22" s="73"/>
    </row>
    <row r="23" spans="1:13" s="40" customFormat="1" ht="30.75" customHeight="1">
      <c r="A23" s="68">
        <v>19</v>
      </c>
      <c r="B23" s="335"/>
      <c r="C23" s="208" t="s">
        <v>834</v>
      </c>
      <c r="D23" s="208">
        <f>SUM(E23:F23)</f>
        <v>80500</v>
      </c>
      <c r="E23" s="208">
        <v>80500</v>
      </c>
      <c r="F23" s="208">
        <v>0</v>
      </c>
      <c r="G23" s="209">
        <f>H23+I23</f>
        <v>80500</v>
      </c>
      <c r="H23" s="209">
        <v>0</v>
      </c>
      <c r="I23" s="209">
        <v>80500</v>
      </c>
      <c r="J23" s="209">
        <v>0</v>
      </c>
      <c r="K23" s="260">
        <v>0</v>
      </c>
      <c r="L23" s="209">
        <f>D23-G23-J23-K23</f>
        <v>0</v>
      </c>
      <c r="M23" s="208" t="s">
        <v>1505</v>
      </c>
    </row>
    <row r="24" spans="1:13" s="40" customFormat="1" ht="30.75" customHeight="1">
      <c r="A24" s="71">
        <v>20</v>
      </c>
      <c r="B24" s="335"/>
      <c r="C24" s="275" t="s">
        <v>1358</v>
      </c>
      <c r="D24" s="208">
        <f>SUM(E24:F24)</f>
        <v>13045.8</v>
      </c>
      <c r="E24" s="275">
        <v>13045.8</v>
      </c>
      <c r="F24" s="275">
        <v>0</v>
      </c>
      <c r="G24" s="209">
        <f>H24+I24</f>
        <v>12000</v>
      </c>
      <c r="H24" s="275">
        <v>0</v>
      </c>
      <c r="I24" s="275">
        <v>12000</v>
      </c>
      <c r="J24" s="275">
        <v>0</v>
      </c>
      <c r="K24" s="260">
        <v>0</v>
      </c>
      <c r="L24" s="209">
        <f>D24-G24-J24-K24</f>
        <v>1045.7999999999993</v>
      </c>
      <c r="M24" s="275" t="s">
        <v>1506</v>
      </c>
    </row>
    <row r="25" spans="1:13" s="67" customFormat="1" ht="30.75" customHeight="1">
      <c r="A25" s="150">
        <v>20</v>
      </c>
      <c r="B25" s="458" t="s">
        <v>6</v>
      </c>
      <c r="C25" s="459"/>
      <c r="D25" s="151">
        <f>SUM(D5:D24)</f>
        <v>65511709.019999996</v>
      </c>
      <c r="E25" s="151">
        <f>SUM(E5:E24)</f>
        <v>20438311.720000003</v>
      </c>
      <c r="F25" s="151">
        <f>SUM(F5:F24)</f>
        <v>45073397.3</v>
      </c>
      <c r="G25" s="151">
        <f>SUM(G5:G24)</f>
        <v>41825850.48</v>
      </c>
      <c r="H25" s="151">
        <f>SUM(H5:H24)</f>
        <v>0</v>
      </c>
      <c r="I25" s="151">
        <f>SUM(I5:I24)</f>
        <v>41825850.48</v>
      </c>
      <c r="J25" s="151">
        <f>SUM(J5:J24)</f>
        <v>0</v>
      </c>
      <c r="K25" s="151">
        <f>SUM(K5:K24)</f>
        <v>0</v>
      </c>
      <c r="L25" s="151">
        <f>SUM(L5:L24)</f>
        <v>23685858.54</v>
      </c>
      <c r="M25" s="152"/>
    </row>
  </sheetData>
  <sheetProtection/>
  <mergeCells count="11">
    <mergeCell ref="A3:A4"/>
    <mergeCell ref="C3:C4"/>
    <mergeCell ref="M3:M4"/>
    <mergeCell ref="L3:L4"/>
    <mergeCell ref="A1:M1"/>
    <mergeCell ref="J3:K3"/>
    <mergeCell ref="B25:C25"/>
    <mergeCell ref="A2:M2"/>
    <mergeCell ref="B3:B4"/>
    <mergeCell ref="D3:F3"/>
    <mergeCell ref="G3:I3"/>
  </mergeCells>
  <printOptions/>
  <pageMargins left="0.71" right="0.71" top="0.75" bottom="0.75" header="0.31" footer="0.31"/>
  <pageSetup fitToHeight="0" fitToWidth="1" horizontalDpi="600" verticalDpi="600" orientation="landscape" paperSize="9" scale="38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="125" zoomScaleNormal="125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4"/>
    </sheetView>
  </sheetViews>
  <sheetFormatPr defaultColWidth="8.8515625" defaultRowHeight="15"/>
  <cols>
    <col min="1" max="2" width="8.8515625" style="0" customWidth="1"/>
    <col min="3" max="3" width="12.421875" style="0" customWidth="1"/>
    <col min="4" max="5" width="15.7109375" style="0" customWidth="1"/>
    <col min="6" max="6" width="14.28125" style="0" bestFit="1" customWidth="1"/>
    <col min="7" max="9" width="12.421875" style="0" customWidth="1"/>
    <col min="10" max="11" width="13.7109375" style="0" customWidth="1"/>
    <col min="12" max="12" width="12.421875" style="0" customWidth="1"/>
    <col min="13" max="13" width="14.140625" style="0" customWidth="1"/>
  </cols>
  <sheetData>
    <row r="1" spans="1:13" ht="42" customHeight="1">
      <c r="A1" s="456" t="s">
        <v>1117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30" customHeight="1">
      <c r="A2" s="460" t="s">
        <v>1553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2"/>
    </row>
    <row r="3" spans="1:13" s="74" customFormat="1" ht="34.5" customHeight="1">
      <c r="A3" s="397" t="s">
        <v>1130</v>
      </c>
      <c r="B3" s="398" t="s">
        <v>1016</v>
      </c>
      <c r="C3" s="397" t="s">
        <v>1</v>
      </c>
      <c r="D3" s="397" t="s">
        <v>3</v>
      </c>
      <c r="E3" s="454"/>
      <c r="F3" s="454"/>
      <c r="G3" s="422" t="s">
        <v>1135</v>
      </c>
      <c r="H3" s="423"/>
      <c r="I3" s="463"/>
      <c r="J3" s="397" t="s">
        <v>1376</v>
      </c>
      <c r="K3" s="397"/>
      <c r="L3" s="398" t="s">
        <v>1119</v>
      </c>
      <c r="M3" s="397" t="s">
        <v>1133</v>
      </c>
    </row>
    <row r="4" spans="1:13" s="74" customFormat="1" ht="34.5" customHeight="1">
      <c r="A4" s="397"/>
      <c r="B4" s="399"/>
      <c r="C4" s="397"/>
      <c r="D4" s="46" t="s">
        <v>6</v>
      </c>
      <c r="E4" s="46" t="s">
        <v>1362</v>
      </c>
      <c r="F4" s="46" t="s">
        <v>1361</v>
      </c>
      <c r="G4" s="46" t="s">
        <v>6</v>
      </c>
      <c r="H4" s="46" t="s">
        <v>1407</v>
      </c>
      <c r="I4" s="46" t="s">
        <v>1408</v>
      </c>
      <c r="J4" s="46" t="s">
        <v>1030</v>
      </c>
      <c r="K4" s="46" t="s">
        <v>1018</v>
      </c>
      <c r="L4" s="399"/>
      <c r="M4" s="397"/>
    </row>
    <row r="5" spans="1:13" s="56" customFormat="1" ht="54.75" customHeight="1">
      <c r="A5" s="380">
        <v>1</v>
      </c>
      <c r="B5" s="380">
        <v>30</v>
      </c>
      <c r="C5" s="39" t="s">
        <v>856</v>
      </c>
      <c r="D5" s="381">
        <v>2763976</v>
      </c>
      <c r="E5" s="381">
        <v>0</v>
      </c>
      <c r="F5" s="381">
        <v>2763976</v>
      </c>
      <c r="G5" s="382">
        <v>2763976</v>
      </c>
      <c r="H5" s="383">
        <v>0</v>
      </c>
      <c r="I5" s="384">
        <v>2763976</v>
      </c>
      <c r="J5" s="382">
        <v>0</v>
      </c>
      <c r="K5" s="382">
        <v>0</v>
      </c>
      <c r="L5" s="393">
        <f>D5-G5</f>
        <v>0</v>
      </c>
      <c r="M5" s="385" t="s">
        <v>1137</v>
      </c>
    </row>
    <row r="6" spans="1:13" s="56" customFormat="1" ht="54.75" customHeight="1">
      <c r="A6" s="380">
        <v>2</v>
      </c>
      <c r="B6" s="380">
        <v>31</v>
      </c>
      <c r="C6" s="39" t="s">
        <v>857</v>
      </c>
      <c r="D6" s="381">
        <v>9353422.38</v>
      </c>
      <c r="E6" s="381">
        <v>0</v>
      </c>
      <c r="F6" s="381">
        <v>9353422.38</v>
      </c>
      <c r="G6" s="386">
        <v>8268939.68</v>
      </c>
      <c r="H6" s="392">
        <v>0</v>
      </c>
      <c r="I6" s="386">
        <v>8268939.68</v>
      </c>
      <c r="J6" s="382">
        <v>0</v>
      </c>
      <c r="K6" s="382">
        <v>0</v>
      </c>
      <c r="L6" s="393">
        <f>D6-G6</f>
        <v>1084482.7000000011</v>
      </c>
      <c r="M6" s="385" t="s">
        <v>1011</v>
      </c>
    </row>
    <row r="7" spans="1:13" s="56" customFormat="1" ht="54.75" customHeight="1">
      <c r="A7" s="380">
        <v>3</v>
      </c>
      <c r="B7" s="380"/>
      <c r="C7" s="39" t="s">
        <v>1027</v>
      </c>
      <c r="D7" s="391">
        <v>34472249.67</v>
      </c>
      <c r="E7" s="391">
        <v>0</v>
      </c>
      <c r="F7" s="391">
        <v>34472249.67</v>
      </c>
      <c r="G7" s="382">
        <f>H7+I7</f>
        <v>24141860.78</v>
      </c>
      <c r="H7" s="383">
        <v>0</v>
      </c>
      <c r="I7" s="382">
        <v>24141860.78</v>
      </c>
      <c r="J7" s="382">
        <v>0</v>
      </c>
      <c r="K7" s="382">
        <v>0</v>
      </c>
      <c r="L7" s="393">
        <f>D7-G7</f>
        <v>10330388.89</v>
      </c>
      <c r="M7" s="385" t="s">
        <v>1522</v>
      </c>
    </row>
    <row r="8" spans="1:13" s="56" customFormat="1" ht="54.75" customHeight="1">
      <c r="A8" s="380">
        <v>4</v>
      </c>
      <c r="B8" s="380"/>
      <c r="C8" s="39" t="s">
        <v>1028</v>
      </c>
      <c r="D8" s="391">
        <v>10529533.57</v>
      </c>
      <c r="E8" s="391">
        <v>0</v>
      </c>
      <c r="F8" s="391">
        <v>10529533.57</v>
      </c>
      <c r="G8" s="382">
        <f>H8+I8</f>
        <v>0</v>
      </c>
      <c r="H8" s="382">
        <v>0</v>
      </c>
      <c r="I8" s="382">
        <v>0</v>
      </c>
      <c r="J8" s="382">
        <v>0</v>
      </c>
      <c r="K8" s="382">
        <v>0</v>
      </c>
      <c r="L8" s="393">
        <f>D8-G8</f>
        <v>10529533.57</v>
      </c>
      <c r="M8" s="385"/>
    </row>
    <row r="9" spans="1:13" s="56" customFormat="1" ht="54.75" customHeight="1">
      <c r="A9" s="387">
        <v>4</v>
      </c>
      <c r="B9" s="418" t="s">
        <v>1034</v>
      </c>
      <c r="C9" s="419"/>
      <c r="D9" s="388">
        <f aca="true" t="shared" si="0" ref="D9:L9">SUM(D5:D8)</f>
        <v>57119181.620000005</v>
      </c>
      <c r="E9" s="63">
        <f t="shared" si="0"/>
        <v>0</v>
      </c>
      <c r="F9" s="63">
        <f t="shared" si="0"/>
        <v>57119181.620000005</v>
      </c>
      <c r="G9" s="389">
        <f t="shared" si="0"/>
        <v>35174776.46</v>
      </c>
      <c r="H9" s="389">
        <f t="shared" si="0"/>
        <v>0</v>
      </c>
      <c r="I9" s="389">
        <f t="shared" si="0"/>
        <v>35174776.46</v>
      </c>
      <c r="J9" s="389">
        <f t="shared" si="0"/>
        <v>0</v>
      </c>
      <c r="K9" s="389">
        <f t="shared" si="0"/>
        <v>0</v>
      </c>
      <c r="L9" s="389">
        <f t="shared" si="0"/>
        <v>21944405.160000004</v>
      </c>
      <c r="M9" s="390"/>
    </row>
  </sheetData>
  <sheetProtection/>
  <mergeCells count="11">
    <mergeCell ref="A1:M1"/>
    <mergeCell ref="A2:M2"/>
    <mergeCell ref="D3:F3"/>
    <mergeCell ref="G3:I3"/>
    <mergeCell ref="A3:A4"/>
    <mergeCell ref="C3:C4"/>
    <mergeCell ref="J3:K3"/>
    <mergeCell ref="B9:C9"/>
    <mergeCell ref="L3:L4"/>
    <mergeCell ref="M3:M4"/>
    <mergeCell ref="B3:B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cfww</dc:creator>
  <cp:keywords/>
  <dc:description/>
  <cp:lastModifiedBy>波 谢</cp:lastModifiedBy>
  <cp:lastPrinted>2017-03-21T08:25:23Z</cp:lastPrinted>
  <dcterms:created xsi:type="dcterms:W3CDTF">2016-07-10T08:48:27Z</dcterms:created>
  <dcterms:modified xsi:type="dcterms:W3CDTF">2017-03-21T08:26:11Z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